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ink/ink1.xml" ContentType="application/inkml+xml"/>
  <Override PartName="/xl/ink/ink2.xml" ContentType="application/inkml+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5.xml" ContentType="application/vnd.openxmlformats-officedocument.spreadsheetml.comments+xml"/>
  <Override PartName="/xl/drawings/drawing22.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57302\Documents\3. SDLMUJER\5. POA\0. 2021\"/>
    </mc:Choice>
  </mc:AlternateContent>
  <xr:revisionPtr revIDLastSave="0" documentId="13_ncr:1_{EF05E122-3C3F-486E-9F5F-AACFE45D0255}" xr6:coauthVersionLast="46" xr6:coauthVersionMax="46" xr10:uidLastSave="{00000000-0000-0000-0000-000000000000}"/>
  <bookViews>
    <workbookView xWindow="-120" yWindow="-120" windowWidth="20730" windowHeight="11160" tabRatio="912" firstSheet="6" activeTab="10" xr2:uid="{ABAC0CDE-69FF-487E-B7C5-98C13372082E}"/>
  </bookViews>
  <sheets>
    <sheet name="Direccionamiento Estrategico" sheetId="1" r:id="rId1"/>
    <sheet name="Comunicacion Estrategica " sheetId="2" r:id="rId2"/>
    <sheet name="Planeacion y Gestión" sheetId="3" r:id="rId3"/>
    <sheet name="Gestión del Conocimiento" sheetId="4" r:id="rId4"/>
    <sheet name="Prevención y Atención a Mujeres" sheetId="5" r:id="rId5"/>
    <sheet name="Trasversalización de Enfoque G." sheetId="6" r:id="rId6"/>
    <sheet name="Gestión de Politicas Publicas" sheetId="7" r:id="rId7"/>
    <sheet name="Territorializaciòn PP" sheetId="8" r:id="rId8"/>
    <sheet name="Promocion del Acceso a la Justi" sheetId="9" r:id="rId9"/>
    <sheet name="Promociòn y Participacion " sheetId="10" r:id="rId10"/>
    <sheet name="Desarrollo de capacidades" sheetId="11" r:id="rId11"/>
    <sheet name="Gestión del Sistema de Cuidado" sheetId="12" r:id="rId12"/>
    <sheet name="Gestión Administrativa" sheetId="13" r:id="rId13"/>
    <sheet name="Gestiòn Documental" sheetId="14" r:id="rId14"/>
    <sheet name="Gestion Financiera" sheetId="15" r:id="rId15"/>
    <sheet name="Gestión Tecnologica" sheetId="16" r:id="rId16"/>
    <sheet name="Gestión Jurídica" sheetId="17" r:id="rId17"/>
    <sheet name="Gestión Contractual " sheetId="18" r:id="rId18"/>
    <sheet name="Gestión Talento Humano" sheetId="19" r:id="rId19"/>
    <sheet name="Atención a la Ciudadania" sheetId="20" r:id="rId20"/>
    <sheet name="Seguimiento Evaluación y Contro" sheetId="21" r:id="rId21"/>
    <sheet name="Gestión Disciplinaría"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1" l="1"/>
  <c r="O11" i="11"/>
  <c r="O10" i="11"/>
  <c r="O11" i="19"/>
  <c r="O12" i="19"/>
  <c r="O13" i="19"/>
  <c r="O14" i="19"/>
  <c r="O15" i="19"/>
  <c r="O16" i="19"/>
  <c r="O17" i="19"/>
  <c r="O18" i="19"/>
  <c r="O14" i="21"/>
  <c r="O13" i="21"/>
  <c r="O12" i="21"/>
  <c r="N12" i="21"/>
  <c r="M12" i="21"/>
  <c r="L12" i="21"/>
  <c r="K12" i="21"/>
  <c r="O11" i="21"/>
  <c r="N11" i="21"/>
  <c r="M11" i="21"/>
  <c r="L11" i="21"/>
  <c r="K11" i="21"/>
  <c r="O21" i="20"/>
  <c r="O20" i="20"/>
  <c r="O19" i="20"/>
  <c r="O18" i="20"/>
  <c r="O17" i="20"/>
  <c r="O16" i="20"/>
  <c r="O15" i="20"/>
  <c r="O14" i="20"/>
  <c r="O13" i="20"/>
  <c r="O12" i="20"/>
  <c r="O11" i="20"/>
  <c r="O18" i="18"/>
  <c r="O17" i="18"/>
  <c r="O16" i="18"/>
  <c r="O15" i="18"/>
  <c r="O14" i="18"/>
  <c r="O13" i="18"/>
  <c r="O12" i="18"/>
  <c r="O11" i="18"/>
  <c r="O18" i="16"/>
  <c r="O17" i="16"/>
  <c r="O16" i="16"/>
  <c r="O15" i="16"/>
  <c r="O14" i="16"/>
  <c r="O13" i="16"/>
  <c r="Y12" i="16"/>
  <c r="Y13" i="16" s="1"/>
  <c r="O12" i="16"/>
  <c r="Y11" i="16"/>
  <c r="O11" i="16"/>
  <c r="U15" i="15"/>
  <c r="O15" i="15"/>
  <c r="U14" i="15"/>
  <c r="O14" i="15"/>
  <c r="U13" i="15"/>
  <c r="O13" i="15"/>
  <c r="U12" i="15"/>
  <c r="O12" i="15"/>
  <c r="U11" i="15"/>
  <c r="O11" i="15"/>
  <c r="U17" i="14" l="1"/>
  <c r="O17" i="14"/>
  <c r="U16" i="14"/>
  <c r="O16" i="14"/>
  <c r="U15" i="14"/>
  <c r="O15" i="14"/>
  <c r="U14" i="14"/>
  <c r="O14" i="14"/>
  <c r="U13" i="14"/>
  <c r="O13" i="14"/>
  <c r="U12" i="14"/>
  <c r="O12" i="14"/>
  <c r="U11" i="14"/>
  <c r="U14" i="13"/>
  <c r="O14" i="13"/>
  <c r="U13" i="13"/>
  <c r="O13" i="13"/>
  <c r="U12" i="13"/>
  <c r="O12" i="13"/>
  <c r="U11" i="13"/>
  <c r="O11" i="13"/>
  <c r="O23" i="12"/>
  <c r="O22" i="12"/>
  <c r="O21" i="12"/>
  <c r="O20" i="12"/>
  <c r="O19" i="12"/>
  <c r="O18" i="12"/>
  <c r="O17" i="12"/>
  <c r="O16" i="12"/>
  <c r="O15" i="12"/>
  <c r="N14" i="12"/>
  <c r="M14" i="12"/>
  <c r="L14" i="12"/>
  <c r="K14" i="12"/>
  <c r="O14" i="12" s="1"/>
  <c r="H14" i="12"/>
  <c r="O13" i="12"/>
  <c r="O12" i="12"/>
  <c r="O11" i="12"/>
  <c r="O18" i="10"/>
  <c r="O20" i="9"/>
  <c r="O19" i="9"/>
  <c r="O18" i="9"/>
  <c r="O16" i="9"/>
  <c r="O16" i="8"/>
  <c r="O15" i="8"/>
  <c r="O14" i="8"/>
  <c r="O13" i="8"/>
  <c r="O12" i="8"/>
  <c r="O11" i="8"/>
  <c r="O19" i="7"/>
  <c r="O18" i="7"/>
  <c r="O17" i="7"/>
  <c r="O16" i="7"/>
  <c r="O15" i="7"/>
  <c r="O14" i="7"/>
  <c r="O13" i="7"/>
  <c r="O12" i="7"/>
  <c r="O11" i="7"/>
  <c r="O19" i="6" l="1"/>
  <c r="O18" i="6"/>
  <c r="O17" i="6"/>
  <c r="O16" i="6"/>
  <c r="O15" i="6"/>
  <c r="O14" i="6"/>
  <c r="O13" i="6"/>
  <c r="O12" i="6"/>
  <c r="O11" i="6"/>
  <c r="O17" i="5"/>
  <c r="O14" i="4"/>
  <c r="O13" i="4"/>
  <c r="O12" i="4"/>
  <c r="O11" i="4"/>
  <c r="O18" i="3"/>
  <c r="O17" i="3"/>
  <c r="O16" i="3"/>
  <c r="O15" i="3"/>
  <c r="O14" i="3"/>
  <c r="O13" i="3"/>
  <c r="O12" i="3"/>
  <c r="O11" i="3"/>
  <c r="O15" i="1"/>
  <c r="O14" i="1"/>
  <c r="O13" i="1"/>
  <c r="O12" i="1"/>
  <c r="O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CD40B9AF-F22A-4129-883E-5D16569ECC26}">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15AC9AB9-8C62-4AD5-A7DE-DD69D03F378B}">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40027EAC-93A7-4E51-BF89-6E216933A30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A199022F-B992-432B-878B-BA7E8BD665D1}">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FED66E5F-5253-49D3-B726-01916332457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5549D1DD-A5A9-44A4-B5B6-310B3F372C83}">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3B5B3D27-8984-4F26-8F28-152F9609534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8" authorId="0" shapeId="0" xr:uid="{1A730B9D-2404-4FE7-B4C3-A8C24765FACE}">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3" authorId="0" shapeId="0" xr:uid="{701E7402-C5C0-4099-866E-30C2BAFC62B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1" authorId="0" shapeId="0" xr:uid="{B07C0EE6-FFF1-47F8-9265-291E02111AB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BFB6C647-C4B3-4FD6-8A78-1562606C34D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3" authorId="0" shapeId="0" xr:uid="{7152440D-DA60-4D0D-B008-CB2FE6581D77}">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6320B566-0EC0-4F09-AE50-329B3B2C3C69}">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4" authorId="0" shapeId="0" xr:uid="{99D107BE-CEDA-4DAC-9FD8-FC33DE3A118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Cristina</author>
    <author>ANDREA PAOLA BELLO VARGAS</author>
  </authors>
  <commentList>
    <comment ref="A11" authorId="0" shapeId="0" xr:uid="{D21DB945-4AB2-41AD-8A52-B7180C24589F}">
      <text>
        <r>
          <rPr>
            <b/>
            <sz val="9"/>
            <color indexed="81"/>
            <rFont val="Tahoma"/>
            <family val="2"/>
          </rPr>
          <t>Cristina:</t>
        </r>
        <r>
          <rPr>
            <sz val="9"/>
            <color indexed="81"/>
            <rFont val="Tahoma"/>
            <family val="2"/>
          </rPr>
          <t xml:space="preserve">
Se ajustó el texto de acuerdo con el objetivo remitido vía e mail 03/08/2020 en la Base de definición de objetivos estrategicos.  </t>
        </r>
      </text>
    </comment>
    <comment ref="B25" authorId="1" shapeId="0" xr:uid="{1CF089E9-205C-4BD0-983B-FEEB6A5E1C3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2458C51C-41A2-4072-B8C7-C83B3D29C34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<sst xmlns="http://schemas.openxmlformats.org/spreadsheetml/2006/main" count="2286" uniqueCount="921">
  <si>
    <t>SECRETARIA DISTRITAL DE LA MUJER</t>
  </si>
  <si>
    <t>Código: DE-FO-06</t>
  </si>
  <si>
    <t xml:space="preserve">PLANEACIÓN Y GESTIÓN </t>
  </si>
  <si>
    <t>Versión: 06</t>
  </si>
  <si>
    <t>FORMULACIÓN Y SEGUIMIENTO PLANES OPERATIVOS ANUALES</t>
  </si>
  <si>
    <t>Fecha de Emisión: 18 de diciembre de 2020</t>
  </si>
  <si>
    <t>Pagina 1 de 1</t>
  </si>
  <si>
    <t xml:space="preserve">PROCESO </t>
  </si>
  <si>
    <t>OBJETIVO ESTRATEGICO</t>
  </si>
  <si>
    <t xml:space="preserve">META PROYECTO DE INVERSIÓN </t>
  </si>
  <si>
    <t>No.</t>
  </si>
  <si>
    <t>ACTIVIDADES ASOCIADAS A LA META</t>
  </si>
  <si>
    <t>ÁREA RESPONSABLE</t>
  </si>
  <si>
    <t xml:space="preserve"> INDICADOR </t>
  </si>
  <si>
    <t>FORMULA DEL INDICADOR</t>
  </si>
  <si>
    <t>MAGNITUD / UNIDAD DE MEDIDA</t>
  </si>
  <si>
    <t>TIPO DE INDICADOR</t>
  </si>
  <si>
    <t xml:space="preserve">MEDIOS DE VERIFICACIÓN </t>
  </si>
  <si>
    <t>PROGRAMACIÓN (Trimestral)</t>
  </si>
  <si>
    <t>AVANCE DE EJECUCIÓN
(Trimestral)</t>
  </si>
  <si>
    <t>DESCRIPCIÓN CUALITATIVA DEL AVANCE</t>
  </si>
  <si>
    <t>RETRASOS Y FACTORES LIMITANTES PARA EL CUMPLIMIENTO</t>
  </si>
  <si>
    <t>SOLUCIONES PROPUESTAS PARA RESOLVER LOS RETRASOS Y FACTORES LIMITANTES PARA EL CUMPLIMIENTO</t>
  </si>
  <si>
    <t>TRIM I</t>
  </si>
  <si>
    <t>TRIM II</t>
  </si>
  <si>
    <t>TRIM III</t>
  </si>
  <si>
    <t>TRIM IV</t>
  </si>
  <si>
    <t>TOTAL</t>
  </si>
  <si>
    <t>TIMR I</t>
  </si>
  <si>
    <t>Implementar buenas prácticas de gestión en la Secretaría Distrital de la Mujer.</t>
  </si>
  <si>
    <t>Ejecutar el 100% las actividades programadas para una
correcta gestión administrativa y organizaciona</t>
  </si>
  <si>
    <t>Asesorar y coordinar la  formulación  de los planes operativos por proceso de la entidad</t>
  </si>
  <si>
    <t xml:space="preserve">Equipo Direccionamiento estratégico </t>
  </si>
  <si>
    <t>Planes operativos formulados</t>
  </si>
  <si>
    <t>(No. De planes de acción formulados / No. de Procesos de la Entidad)*100</t>
  </si>
  <si>
    <t>%</t>
  </si>
  <si>
    <t>Resultado</t>
  </si>
  <si>
    <t>Página web institucional - Link Transparencia / Planes</t>
  </si>
  <si>
    <t>Asesorar y coordinar la formulación y actualización de los planes de acción de los proyectos de inversión de la entidad</t>
  </si>
  <si>
    <t>Planes de acción formulados</t>
  </si>
  <si>
    <t>(No. De planes de acción formulados / No. Proyectos de inversión registrados)*100</t>
  </si>
  <si>
    <t>Planes de Acción proyectos de inversión formulados</t>
  </si>
  <si>
    <t>Realizar el seguimiento y reporte de los planes operativos y de acción de la entidad</t>
  </si>
  <si>
    <t>Planes operativos y de acción con seguimiento</t>
  </si>
  <si>
    <t>(No. De planes operativos y de acción con reporte de seguimiento / No. Planes operativos y de acción formulados)*100</t>
  </si>
  <si>
    <t>Reportes de seguimiento planes operativos y de acción de la entidad
Sistema de información SEGPLAN - SPI</t>
  </si>
  <si>
    <t xml:space="preserve"> Realizar seguimiento al Plan Estratégico Institucional 2020 - 2024</t>
  </si>
  <si>
    <t>PEI con seguimiento</t>
  </si>
  <si>
    <t xml:space="preserve">(No.  de seguimiento realizados / No. de seguimientos programados )*100
</t>
  </si>
  <si>
    <t>Presentación cumplimiento PEI</t>
  </si>
  <si>
    <t>Realizar la preparación del anteproyecto de presupuesto para la vigencia correspondinete y gestionar su presentación ante las Secretarías Distritales de Hacienda y Planeación.</t>
  </si>
  <si>
    <t>Anteproyecto presupuestal vigencia 2022</t>
  </si>
  <si>
    <t>(%  del proceso de anteproyecto presupuestal formulado /% del anteproyecto presupuestal programado) *100</t>
  </si>
  <si>
    <t>Versión inicial anteproyecto previa a las mesas de trabajo con SDHacienda
Versión ajustado de forma posterior a las mesas SDHacienda  
Presentación Versión final para presentación ante el Concejo de Bogotá</t>
  </si>
  <si>
    <t xml:space="preserve">FECHA DE ELABORACIÓN
Seleccione con una (X) la información a presentar:  </t>
  </si>
  <si>
    <t>ELABORÓ</t>
  </si>
  <si>
    <t>Firma:</t>
  </si>
  <si>
    <t>APROBÓ</t>
  </si>
  <si>
    <t>REVISIÓN OFICINA ASESORA DE PLANEACIÓN</t>
  </si>
  <si>
    <t xml:space="preserve">VoBo. </t>
  </si>
  <si>
    <t xml:space="preserve">(___) Actualización: </t>
  </si>
  <si>
    <t>Nombre:</t>
  </si>
  <si>
    <t>(___)Seguimiento:</t>
  </si>
  <si>
    <t>Cargo:</t>
  </si>
  <si>
    <t>Cargo: Jefa Oficina Asesora de Planeación</t>
  </si>
  <si>
    <t>FORMULACIÓN Y SEGUIMIENTO PLANES OPERATIVOS POR PROCESO</t>
  </si>
  <si>
    <t>Fecha de Emisión: 15 de diciembre de 2020</t>
  </si>
  <si>
    <t>Consolidar la Secretaría Distrital de la Mujer como una entidad innovadora y eficiente, para contribuir con la garantía de derechos de las mujeres en el Distrito Capital.</t>
  </si>
  <si>
    <t xml:space="preserve"> Implementar lineamientos de comunicación interna y externa que incorporen los enfoques de género libre de sexismo.</t>
  </si>
  <si>
    <t>Construcción y publicación de información sobre la misionalidad, derechos de las mujeres, cultura no sexista y acciones desarrolladas por la SDMujer.</t>
  </si>
  <si>
    <t>Asesora de Despacho,  profesional especializada, contratistas periodistas y contratista redes sociales.</t>
  </si>
  <si>
    <t>Publicaciones en medios institucionales</t>
  </si>
  <si>
    <t>(No. de publicaciones  difundidas/No. de publicaciones redactadas) * 100</t>
  </si>
  <si>
    <t>Eficacia</t>
  </si>
  <si>
    <t xml:space="preserve">Página web, Facebokk y Twitter de la Entidad. 
Revisiones previas a las publicaciones, para emitirlas de acuerdo a lo establecido por la Ley 1712 de 2014, en un lenguaje comprensible a la ciudadanía </t>
  </si>
  <si>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</si>
  <si>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</si>
  <si>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</si>
  <si>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</si>
  <si>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</si>
  <si>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</si>
  <si>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</si>
  <si>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</si>
  <si>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</si>
  <si>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</si>
  <si>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</si>
  <si>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</si>
  <si>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</si>
  <si>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</si>
  <si>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</si>
  <si>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</si>
  <si>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</si>
  <si>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</si>
  <si>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</si>
  <si>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</si>
  <si>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</si>
  <si>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</si>
  <si>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</si>
  <si>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</si>
  <si>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</si>
  <si>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</si>
  <si>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</si>
  <si>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</si>
  <si>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</si>
  <si>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t xml:space="preserve">Publicar las rendiciones de cuentas de la entidad en los canales de comunicación existentes </t>
  </si>
  <si>
    <t>Asesora de Despacho, contratistas audiovisuales y contratista redes sociales.</t>
  </si>
  <si>
    <t>Redición de cuentas publicadas en medios de comunicación de la Entidad</t>
  </si>
  <si>
    <t>No notas informativas de Rendición de Cuentas publicadas/ No de notas informativas de Rendición de Cuentas programadas * 100</t>
  </si>
  <si>
    <t>Medios informativos de la Entidad</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</si>
  <si>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</si>
  <si>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</si>
  <si>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</si>
  <si>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</si>
  <si>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t>Personas alcanzadas en canales digitales</t>
  </si>
  <si>
    <t xml:space="preserve">Seguidores en canales digitales </t>
  </si>
  <si>
    <t xml:space="preserve">No de Seguidores en canales digitales </t>
  </si>
  <si>
    <t>Reporte de Redes</t>
  </si>
  <si>
    <t>Claudia Patricia López Herrera</t>
  </si>
  <si>
    <t xml:space="preserve">Nombre: Claudia M. Rincón Caicedo </t>
  </si>
  <si>
    <t>Nombre: Adriana Estupiñan</t>
  </si>
  <si>
    <t>Lideresa tecnica</t>
  </si>
  <si>
    <t xml:space="preserve">Soportar el 100% la implementación del Modelo Integrado de Planeación y Gestión </t>
  </si>
  <si>
    <t>Ejecutar el Plan de Sostenibilidad y Mantenimiento de MIPG</t>
  </si>
  <si>
    <t xml:space="preserve">Oficina Asesora de Planeación </t>
  </si>
  <si>
    <t>% de ejecución en los Planes de mejora FURAG</t>
  </si>
  <si>
    <t>Gestión</t>
  </si>
  <si>
    <t>1. Avances en la implementación de los planes de mejora FURAG</t>
  </si>
  <si>
    <t>Apoyar la formulación de planes de mejoramiento derivadas de las auditorias internas y externas, actualizando las acciones definidas y hacer seguimiento a éstas.</t>
  </si>
  <si>
    <t>% de ejecución en los Planes de mejora Auditorias</t>
  </si>
  <si>
    <t>((No acciones ejecutadas / No. Total de acciones programadas)*100) * peso porcentual del periodo</t>
  </si>
  <si>
    <t xml:space="preserve">1. Correos electrónicos y/o evidencias de reuniones(actas) y/o  Informes  </t>
  </si>
  <si>
    <t>Ejecución del Plan de Acción del Plan Institucional de Gestión Ambiental - PIGA</t>
  </si>
  <si>
    <t>% de Actividades ejecutadas del Plan de Acción -PIGA.</t>
  </si>
  <si>
    <t>(No. de actividades ejecutadas del Plan de Acción del PIGA/ No. de actividades programadas del Plan de Acción del PIGA) * 100 * peso porcentual del periodo</t>
  </si>
  <si>
    <t xml:space="preserve">1. Correos electrónicos y/o evidencias de reuniones, comunicaciones internas, externas y/o  Informes  </t>
  </si>
  <si>
    <t>Atender los requerimientos de entes de control o entidades interesadas en el desarrollo del valor de lo público en las particularidades misionales de la Secretaría</t>
  </si>
  <si>
    <t>% de Requerimientos gestionados y respondidos</t>
  </si>
  <si>
    <t>(No. Requerimientos atendidos / No. Requerimientos recibidos) * 100 * peso porcentual del periodo</t>
  </si>
  <si>
    <t>Solicitudes atendidas y entregadas oficialmente desde el correo instiucional o en las plataformas institucionales destinadas para ello.</t>
  </si>
  <si>
    <t>Construir y socializar el Plan Anticorrupción y Atención a la Ciudadanía  y desarrollar las acciones correspondientes a la Oficina Asesora de Planeación y hacer seguimiento al mismo.</t>
  </si>
  <si>
    <t>% Avance del PAAC</t>
  </si>
  <si>
    <t>(No. de actividades del plan implementadas / No. de actividades del plan programadas) * 100 * peso porcentual del periodo</t>
  </si>
  <si>
    <t xml:space="preserve">1. Correos electrónicos y/o evidencias de reuniones, publicaciones en la pagina y sus seguimientos </t>
  </si>
  <si>
    <t>Asesorar a los procesos en la revisión y actualización de documentos de calidad (manual, formatos, procedimientos, instructivos etc,)</t>
  </si>
  <si>
    <t>(No. de documentos actualizados en LUCHA / No. de solicitudes de actualizacion de documentos) * 100  * peso porcentual del periodo</t>
  </si>
  <si>
    <t xml:space="preserve">1. Informe del aplicativo LUCHA y
Correos electrónicos
</t>
  </si>
  <si>
    <t>Desarrollar la metodología general de riesgos de la entidad</t>
  </si>
  <si>
    <t>% avance de Guía metodologíca</t>
  </si>
  <si>
    <t>(No. de actividades desarrolladas/ No. de actividades programadas) * 100 * peso porcentual del periodo</t>
  </si>
  <si>
    <t>1. Correos electrónicos y/o evidencias de reuniones</t>
  </si>
  <si>
    <t>Realizar la implementación y seguimientos de los riesgos</t>
  </si>
  <si>
    <t>Cantidad de seguimientos</t>
  </si>
  <si>
    <t>4 seguimientos al año</t>
  </si>
  <si>
    <t>1. Correos electrónicos y/o evidencias de reuniones (4 seguimientos)</t>
  </si>
  <si>
    <t>Diana Hernandez
Monica De la cruz</t>
  </si>
  <si>
    <t xml:space="preserve">Nombre: </t>
  </si>
  <si>
    <t>Contratista Oficina Asesora de Planeación</t>
  </si>
  <si>
    <t>Aumentar la generación, disponibilidad y análisis de información sobre la situación
de derechos de las mujeres en Bogotá, que permita una adecuada toma de
decisiones basada en evidencia con enfoques de género y diferencial.</t>
  </si>
  <si>
    <t xml:space="preserve"> Operar (1) un Sistema de Información sobre los derechos de las mujeres, con datos  proveniente de diferentes fuentes de información internas y externas</t>
  </si>
  <si>
    <t xml:space="preserve">Ofrecer información sobre la situación, posición o condición de las mujeres en el Distrito Capital en materia de sus derechos </t>
  </si>
  <si>
    <t xml:space="preserve">Dirección Gestión del Conocimiento
</t>
  </si>
  <si>
    <t>Radicados con solicitudes realizadas y radicados con respuestas ofrecidas</t>
  </si>
  <si>
    <t>Dirección Gestión del Conocimiento</t>
  </si>
  <si>
    <t>Informacion incorporada en la bateria de indicadores del OMEG</t>
  </si>
  <si>
    <t>(No. de requerimientos de información solicitados/ No. de necesidades de información identificadas) * 100</t>
  </si>
  <si>
    <t>Actas de reunión y/o
correos de solicitud de información.
Base de indicadores actualizados con la información gestionada</t>
  </si>
  <si>
    <t>Formular e Implementar una (1) estrategia metodológica que permita incluir la perspectiva de género y diferencial en la captura de la información</t>
  </si>
  <si>
    <t>Ofrecer asistencia técnica al interior de la entidad para cualificar la captura y análisis  de información con enfoque de genero, derechos de las mujeres y diferencial</t>
  </si>
  <si>
    <t>Asistencia técnica interna</t>
  </si>
  <si>
    <t>(No. de asistencias técnicas atendidas/No de asistenicas técnicas solicitadas) * (peso porcentual del periodo)</t>
  </si>
  <si>
    <t>Actas de reunión</t>
  </si>
  <si>
    <t>Contribuir a la reducción de la feminización de la pobreza, al desarrollo de capacidades y al empoderamiento</t>
  </si>
  <si>
    <t>Formar 26.100 mujeres en sus derechos a través de procesos de desarrollo de capacidades en el uso TIC</t>
  </si>
  <si>
    <t>Espacios de divulgación de la oferta de formación</t>
  </si>
  <si>
    <t>(No de espacios informados sobre la gratuidad de los procesos/ No de espacios identificados)*100 * (peso porcentual del periodo)</t>
  </si>
  <si>
    <t xml:space="preserve">Cronograma del plan de divulgación de la oferta formativa </t>
  </si>
  <si>
    <t>Rocío Janneth Durán Mahecha</t>
  </si>
  <si>
    <t>Nombre:  ANDREA RAMIREZ PISCO</t>
  </si>
  <si>
    <t>Profesional Direcciòn Gestión del Conocimiento</t>
  </si>
  <si>
    <t>Cargo: DIRECTORA GESTION DEL CONOCIMIENTO</t>
  </si>
  <si>
    <t>Prevención y Atención Integral a Mujeres Víctimas de Violencias</t>
  </si>
  <si>
    <t>Contribuir con la prevención y atención de las violencias contra las mujeres en sus diferencias y diversidades en el Distrito Capital, en articulación con los demás sectores de la Administración distrital y las autoridades competentes.</t>
  </si>
  <si>
    <t>Fortalecer los 4 componentes del Sistema SOFIA / Implementar una estrategia de Prevención de Riesgo de feminicidio</t>
  </si>
  <si>
    <t>Consolidar y aprobar un plan de acciones afirmativas para mujeres en riesgo de feminicidio y las víctimas indirectas del delito.</t>
  </si>
  <si>
    <t>Dirección de Eliminación de Violencias contra las  Mujeres y Acceso a la Justicia - Equipo SOFIA Distrital</t>
  </si>
  <si>
    <t>Documento de plan de acciones afirmativas para mujeres en riesgo de feminicidio y las víctimas indirectas del delito consolidado y aprobado.</t>
  </si>
  <si>
    <t xml:space="preserve">(No. de documentos de plan de acciones afirmativas consolidados y aprobados/ No. de documentos de plan de acciones afirmativas programados ) </t>
  </si>
  <si>
    <t xml:space="preserve">Plan de acciones afirmativas para mujeres en riesgo de feminicidio y las víctimas indirectas del delito. </t>
  </si>
  <si>
    <t xml:space="preserve">Documento </t>
  </si>
  <si>
    <t xml:space="preserve">Realizar seguimiento al plan de acciones afirmativas para mujeres en riesgo de feminicidio y las víctimas indirectas del delito. </t>
  </si>
  <si>
    <t xml:space="preserve">Seguimientos realizados al plan de acciones afirmativas para mujeres en riesgo de feminicidio y las víctimas indirectas del delito. </t>
  </si>
  <si>
    <t xml:space="preserve">(No. de seguimientos realizados / No. de seguimientos programadas) </t>
  </si>
  <si>
    <t>Seguimiento de plan de acciones afimativas para mujeres en riesgo de feminicidio y las víctimas indirectas del delito.</t>
  </si>
  <si>
    <t>Actas, comunicaciones externas y documentos/matriz de seguimiento.</t>
  </si>
  <si>
    <t xml:space="preserve">Realizar seguimiento a la implementación del Sistema SOFIA en el marco de la mesa de trabajo SOFIA. </t>
  </si>
  <si>
    <t xml:space="preserve"> Seguimiento a la implementación del Sistema SOFIA en el marco de la mesa de trabajo SOFIA. </t>
  </si>
  <si>
    <t xml:space="preserve">(No. de sesiones directivas de la mesa SOFIA, para el seguimiento a la implementación del Sistema SOFIA ) </t>
  </si>
  <si>
    <t>Seguimientos a la implementación del Sistema SOFIA</t>
  </si>
  <si>
    <t>Actas y comunicaciones externas.</t>
  </si>
  <si>
    <t>Brindar asistencia técnico legal al sector salud para el fortalecimiento de capacidades institucionales en la atención a mujeres víctimas de violencia, con énfasis en violencia sexual y riesgo de feminicidio, en el marco del Sistema SOFIA</t>
  </si>
  <si>
    <t xml:space="preserve">Asistencia técnico legal con énfasis en violencia sexual y riesgo de feminicidio </t>
  </si>
  <si>
    <t>(Nº de asistencias técnicolegales realizadas/Nº de asistencias técnicolegales programadas) *100</t>
  </si>
  <si>
    <t>Asistencias técnico legales con énfasis en violencia sexual y riesgo de feminicidio</t>
  </si>
  <si>
    <t xml:space="preserve">GA-FO-25 Evidencia de reuniones internas y externas </t>
  </si>
  <si>
    <t>Realizar atención al 100% de personas (Mujeres víctimas de violencia y personas a cargo) acogidas en Casa Refugio</t>
  </si>
  <si>
    <t xml:space="preserve">Realizar jornadas de sensibilización y socialización de la ruta y protocolo de ingreso a las Casas Refugio </t>
  </si>
  <si>
    <t>Dirección de Eliminación de Violencias contra las  Mujeres y Acceso a la Justicia - Equipo Casas Refugio</t>
  </si>
  <si>
    <t xml:space="preserve">Jornadas  de sensibilización y socialización  de la ruta y protocolo de ingreso a las Casas Refugio </t>
  </si>
  <si>
    <t xml:space="preserve">(No. de jornadas  ejecutadas / No.   de  jornadas programadas) </t>
  </si>
  <si>
    <t>Jornadas de sensibilización y socialización</t>
  </si>
  <si>
    <t>Dinamizar 20 consejos Locales de seguridad para las mujeres y sus respectivos planes locales de seguridad</t>
  </si>
  <si>
    <t>Realizar  la Secretaría Técnica de los Consejos Locales de Seguridad para las Mujeres.</t>
  </si>
  <si>
    <t>Dirección de Eliminación de Violencias contra las  Mujeres y Acceso a la Justicia - Equipo SOFIA Local</t>
  </si>
  <si>
    <t xml:space="preserve">Consejos Locales de Seguridad para las Mujeres con Secretaria Técnica </t>
  </si>
  <si>
    <t xml:space="preserve">20  Consejos Locales en donde se ha desarrollado la secretaria Técnica  trimestral </t>
  </si>
  <si>
    <t xml:space="preserve">Número de Consejos Locales de Seguridad para las Mujeres con Secretaria Técnica </t>
  </si>
  <si>
    <t>Evidencia de gestión, convocatoria y seguimiento de los Concejos Locales de Seguridad para las Mujeres o acta de las sesiones.</t>
  </si>
  <si>
    <t>Identificar por localidad acciones y necesidades para la formulación de los Planes Locales de Seguridad para las Mujeres.</t>
  </si>
  <si>
    <t xml:space="preserve">Planes Locales de Seguridad para las Mujeres por localdidad formulados y en ejecución </t>
  </si>
  <si>
    <t>(No. de acciones  y necesidades implementadas  / No. de acciones  y necesidades programadas ) *100</t>
  </si>
  <si>
    <t>Acciones incluidas en Planes Locales de Seguridad para las Mujeres</t>
  </si>
  <si>
    <t xml:space="preserve">Matriz de seguimiento </t>
  </si>
  <si>
    <t>Realizar 3000 atenciones a mujeres víctimas de violencias, a través de las duplas de atención psicosocial</t>
  </si>
  <si>
    <t>Brindar atención psicosocial individual y colectiva a mujeres víctimas de violencias, a través de la estrategia de Duplas de Atención Psicosocial</t>
  </si>
  <si>
    <t xml:space="preserve">Mujeres beneficiadas con atención psicosocial
</t>
  </si>
  <si>
    <t>(Nº de mujeres atendidas/Nº de mujeres que son remitidas para atención) *100</t>
  </si>
  <si>
    <t>Mujeres beneficiadas con atención psicosocial</t>
  </si>
  <si>
    <t>Producto</t>
  </si>
  <si>
    <t>Reporte SiMisional</t>
  </si>
  <si>
    <t>Realizar 60.000 atenciones efectivas a través de la Línea Púrpura Distrital</t>
  </si>
  <si>
    <t>Brindar atención psicosocial y socio jurídica a mujeres víctimas de violencias a través de la Línea Púrpura Distrital.</t>
  </si>
  <si>
    <t>Atenciones psicosociales y sociojuridicas a través de la Línea púrpura Distrital</t>
  </si>
  <si>
    <t>(Nº de atenciones psicosociales + Nº de atenciones sociojuridicas/Nº de atenciones psicosociales y sociojuridicas recibidas a través de Línea Púrpura Distrital) *100</t>
  </si>
  <si>
    <t>Implementar un protocolo de prevención, atención y seguimiento a casos de violencia en el transporte público</t>
  </si>
  <si>
    <t xml:space="preserve">Brindar atención psicojurídica a mujeres víctimas de violencias en el espacio y el transporte público. </t>
  </si>
  <si>
    <t>Mujeres víctimas de violencia en el espacio y el transporte público beneficiadas con atención psico jurídica</t>
  </si>
  <si>
    <t xml:space="preserve">Mujeres beneficiadas con atención psico jurídica. </t>
  </si>
  <si>
    <t>Rodrigo Antonio Rojas Tolosa</t>
  </si>
  <si>
    <t xml:space="preserve">Nombre: Alexandra Quintero Benavides </t>
  </si>
  <si>
    <t>Profesional Especializado Cód 222 Grado 27</t>
  </si>
  <si>
    <t>Cargo: Directora de Eliminación de Violencias contra las Mujeres y Acceso a la Justicia</t>
  </si>
  <si>
    <t>Implementar de manera transversal el enfoque de género y las políticas públicas lideradas por la SdMujer, en los 15 sectores de la administración distrital</t>
  </si>
  <si>
    <t>Acompañar técnicamente a 15 Sectores de la Administración Distrital en la inclusión del enfoque de género en las políticas, planes, programas y proyectos, así como en su cultura organizacional e institucional
Acompañar técnicamente 100% de requerimientos y/o conceptos asociados a la incorporación del enfoque de género en las diferentes fases de las Políticas Públicas y en los planes, programas y proyectos de los sectores de la Administración Distrital
Acompañar 100% el seguimiento de la implementación de los productos en las Políticas Públicas en las que la Secretaría Distrital de la Mujer es responsable
Realizar seguimiento a 2 Políticas Publicas lideradas por la Secretaría Distrital de la Mujer</t>
  </si>
  <si>
    <t xml:space="preserve">
Realizar los informes de asistencia técnica para la transversalización del enfoque de género para cada uno de los 15 sectores de la Administración Distrital.</t>
  </si>
  <si>
    <t>Dirección de Derechos y Diseño de Política</t>
  </si>
  <si>
    <t>Informes de asistencia técnica para la transversalización del enfoque de género para cada uno de los 15 sectores de la Administración Distrital.</t>
  </si>
  <si>
    <t>No. de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</si>
  <si>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</si>
  <si>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 xml:space="preserve">Desarrollar la secretaría técnica de la CIM </t>
  </si>
  <si>
    <t xml:space="preserve">Sesiones de la Comisión Intersectorial de Mujeres con Secretaría técnica </t>
  </si>
  <si>
    <t>No. de sesiones de CIM realizadas / No. de sesiones de CIM programadas</t>
  </si>
  <si>
    <t xml:space="preserve">3/Sesiones de la CIM realizadas </t>
  </si>
  <si>
    <t>1. Actas de la CIM 
2. Informes de la CIM</t>
  </si>
  <si>
    <t>Coordinar la Unidad Técnica de Apoyo   (UTA) de la Comisión Intersectorial de Mujeres</t>
  </si>
  <si>
    <t xml:space="preserve">Sesiones de la UTA realizadas  </t>
  </si>
  <si>
    <t>No. de sesiones de UTA realizadas / No. de sesiones de UTA programadas</t>
  </si>
  <si>
    <t xml:space="preserve">12/Sesiones de la UTA realizadas </t>
  </si>
  <si>
    <t xml:space="preserve">1. Actas de la UTA  
2. Presentaciones UTA </t>
  </si>
  <si>
    <t>Apoyar técnicamente la implementación de los siete derechos de la PPMyEG a cargo de la DDDP</t>
  </si>
  <si>
    <t>Documentos y conceptualización de los siete Derechos de la PPMYEG a cargo de la DDDP</t>
  </si>
  <si>
    <t>No. de documentos realizados / siete documentos de derechos de la PPMYEG a cargo de la DDDP</t>
  </si>
  <si>
    <t xml:space="preserve">7/Documentos de derechos realizados </t>
  </si>
  <si>
    <t xml:space="preserve">1. Documentos de los derechos </t>
  </si>
  <si>
    <t>Realizar acciones para la conmemoración de fechas emblemáticas en relación con la garantía de los derechos de las mujeres (8 de Marzo, 28 de Mayo, 21 de junio, 22 de julio y 28 de septiembre)</t>
  </si>
  <si>
    <t>Conmemoraciones de fechas emblemáticas realizadas</t>
  </si>
  <si>
    <t>No. de conmemoraciones de fechas emblemáticas realizadas</t>
  </si>
  <si>
    <t>7 conmemoraciones de fechas emblemáticas realizadas</t>
  </si>
  <si>
    <t xml:space="preserve">1. Documento de sentido de cada una de las fechas emblemáticas
2. Piezas comunicativas de cada una de las fechas emblemáticas </t>
  </si>
  <si>
    <t>Realizar jornadas de socialización y/o sensibilización sobre la PPMyEG</t>
  </si>
  <si>
    <t xml:space="preserve">Jornadas de socialización y/o sensibilización sobre la PPMyEG realizadas </t>
  </si>
  <si>
    <t>No. de jornadas de socialización y/o sensibilización sobre la PPMyEG realizadas / No. de socialización y/o sensibilización sobre la PPMyEG   programadas</t>
  </si>
  <si>
    <t xml:space="preserve">20/Jornadas de socialización y/o sensibilización sobre la PPMyEG realizadas </t>
  </si>
  <si>
    <t xml:space="preserve">1. Una metodologia
2. Actas de la Jornadas 
3. Presentación y/o ayuda visual </t>
  </si>
  <si>
    <t>Realizar jornadas de socialización y/o sensibilización sobre la PPASP</t>
  </si>
  <si>
    <t xml:space="preserve">Jornadas de socialización y/o sensibilización sobre la PPASP realizadas </t>
  </si>
  <si>
    <t>No. de jornadas de socialización y/o sensibilización sobre la PPASP realizadas / No. de socialización y/o sensibilización sobre la PPASP   programadas</t>
  </si>
  <si>
    <t xml:space="preserve">20/Jornadas de socialización y/o sensibilización sobre la PPASP realizadas </t>
  </si>
  <si>
    <t>Realizar un informe semestral sobre el seguimiento de la PPMyEG</t>
  </si>
  <si>
    <t>Informes semestral de  seguimiento de la PPMyEG</t>
  </si>
  <si>
    <t xml:space="preserve">No. De informes e  seguimiento de la PPMyEG realizados </t>
  </si>
  <si>
    <t>2 /Informes de  seguimiento de la PPMyEG realizados</t>
  </si>
  <si>
    <t xml:space="preserve">Gestión </t>
  </si>
  <si>
    <t xml:space="preserve">1. Informes realizados </t>
  </si>
  <si>
    <t>Realizar un informe semestral sobre el seguimiento de la PPASP</t>
  </si>
  <si>
    <t>Informes semestral de  seguimiento de la PPASP</t>
  </si>
  <si>
    <t xml:space="preserve">No. De informes e  seguimiento de la PPASP realizados </t>
  </si>
  <si>
    <t>2 /Informes de  seguimiento de la PPASP realizados</t>
  </si>
  <si>
    <t>Realizar una guía interna para la gestión de políticas en la SDMujer</t>
  </si>
  <si>
    <t>Guía interna de gestión de políticas pública</t>
  </si>
  <si>
    <t>No. De guías internas de gestión de política públicas</t>
  </si>
  <si>
    <t xml:space="preserve">1 Guía interna de gestión de políticas </t>
  </si>
  <si>
    <t>1 Guía interna de gestión de políticas realizada</t>
  </si>
  <si>
    <t>2. Implementar acciones afirmativas y estrategias con Enfoque Diferencial para las mujeres en toda su diversidad.</t>
  </si>
  <si>
    <t xml:space="preserve"> Elaborar e implementar 3 lineamientos con enfoque de derechos de las mujeres, de género y diferencial. 
</t>
  </si>
  <si>
    <t>Brindar asistencia técnica a los 15 sectores de la Administración Distrital orientada a la implementación de la estrategia de transversalización de los enfoques de género y diferencial para mujeres</t>
  </si>
  <si>
    <t xml:space="preserve">Dirección de Enfoque Diferencial </t>
  </si>
  <si>
    <t>No. de sectores de la Administración Distrital asistidos técnicamente</t>
  </si>
  <si>
    <t>No. de Sectores de la Administración asistidos técnicamente/ Total de Sectores de la Administración Distrital * 100</t>
  </si>
  <si>
    <t>15/ Sectores de la Administración asistidos tecnicamente</t>
  </si>
  <si>
    <t>1. Evidencias de reuniones internas y externas para asistencia técnica
2. Evidencias de jornadas de  socialización del documento de lineamientos para la implementación de la estrategia de transversalización</t>
  </si>
  <si>
    <t xml:space="preserve">Cargo: </t>
  </si>
  <si>
    <t xml:space="preserve">Trasversalización de Enfoque Genero </t>
  </si>
  <si>
    <t>Acompañar técnicamente a 15 Sectores de la Administración Distrital en la inclusión del enfoque de género en las políticas, planes, programas y proyectos, así como en su cultura organizacional e institucional
Acompañar el 100% la incorporación del enfoque de género y  la implementación de siete derechos de la PPMyEGl
Acompañar el 100 por ciento  la implementación de las  Políticas Públicas de PPMYEG y PPASP y de los productos que la SDMujer es responsable
Realizar seguimiento a 2 Políticas Publicas lideradas por la Secretaría Distrital de la Mujer</t>
  </si>
  <si>
    <t xml:space="preserve">
Realizar asistencia técnica para la transversalización del enfoque de género en los 15 sectores de la Administración Distrital.</t>
  </si>
  <si>
    <t>Sectores asesorados técnicamente para la Transversalización del enfoque de género</t>
  </si>
  <si>
    <t>(No. de sectores asesorados técnicamentepara la Transversalización del enfoque de género / Total de sectores de la Administración Distrital)</t>
  </si>
  <si>
    <t>15/ Concertaciones de Transversalización del enfoque de género (PSTGy PIOEG)</t>
  </si>
  <si>
    <t xml:space="preserve">1.  15 propuestas de concertación de Transversalización del enfoque de género
2. 15 matrices de Transversalización del enfoque de género concertadas
3.  Comunicaciones oficiales entre los sectores </t>
  </si>
  <si>
    <t>(No. de sesiones de CIM realizadas / No. de sesiones de CIM programadas)</t>
  </si>
  <si>
    <t>(No. de sesiones de UTA realizadas / No. de sesiones de UTA programadas)</t>
  </si>
  <si>
    <t>(No. de documentos realizados / siete documentos de derechos de la PPMYEG a cargo de la DDDP)</t>
  </si>
  <si>
    <t>(No. de jornadas de socialización y/o sensibilización sobre la PPMyEG realizadas / No. de socialización y/o sensibilización sobre la PPMyEG   programadas)</t>
  </si>
  <si>
    <t>(No. de jornadas de socialización y/o sensibilización sobre la PPASP realizadas / No. de socialización y/o sensibilización sobre la PPASP   programadas)</t>
  </si>
  <si>
    <t xml:space="preserve">Meta 1: Elaborar e implementar 3 lineamientos con enfoque de derechos de las mujeres, de género y diferencial. 
</t>
  </si>
  <si>
    <t>Nombre:  Yenny Maritza Guzmán
                    Lideresa Técnica</t>
  </si>
  <si>
    <t>Nombre:  Diana María Parra Romero 
                  Gerenta de Proyecto</t>
  </si>
  <si>
    <t xml:space="preserve">Cargo: Directora de Enfoque Diferencial </t>
  </si>
  <si>
    <t>Cargo: Subsecretaria de Políticas de Igualdad</t>
  </si>
  <si>
    <t xml:space="preserve">Territorializar la Política Pública de Mujeres y Equidad de Género </t>
  </si>
  <si>
    <t>8. Territorializar la Política Pública de Mujeres y Equidad de Género y los programas, estrategias y servicios con énfasis en la garantía de los derechos de las mujeres.</t>
  </si>
  <si>
    <t>Vincular 138.000 mujeres a  procesos de información, sensibilización y campañas de difusión de sus derechos</t>
  </si>
  <si>
    <t xml:space="preserve">Dirección de Territorialización de Derechos y Participación </t>
  </si>
  <si>
    <t xml:space="preserve">mujeres vinculadas a procesos de información y sensibilización en derechos </t>
  </si>
  <si>
    <t xml:space="preserve">No. de mujeres vinculadas a procesos de información y sensibilización en derechos </t>
  </si>
  <si>
    <t xml:space="preserve">Número </t>
  </si>
  <si>
    <t>producto</t>
  </si>
  <si>
    <t>listados de asistencia</t>
  </si>
  <si>
    <t xml:space="preserve"> Implementar una estrategia de difusión de derechos de las mujeres</t>
  </si>
  <si>
    <t xml:space="preserve"> estrategia de difusión de derechos implementada</t>
  </si>
  <si>
    <t>Acciones de difusión implementadas/ las programadas *100%</t>
  </si>
  <si>
    <t>porcentaje</t>
  </si>
  <si>
    <t xml:space="preserve">Estrategia diseñada y el reporte. Trimestral de seguimiento </t>
  </si>
  <si>
    <t>Adelantar 1 proceso de asistencia técnica y fortalecimiento a procesos organizativos de mujeres.</t>
  </si>
  <si>
    <t>Desarrollar un proceso de asistencia técnica y fortalecimiento a grupos, redes y organizaciones de mujeres</t>
  </si>
  <si>
    <t xml:space="preserve">Proceso de asistencia técnica y fortalecimiento desarrollado </t>
  </si>
  <si>
    <t>acciones de fortalecimiento y asistencia técnica implementadas / las acciones de fortalecimiento programas *100%</t>
  </si>
  <si>
    <t>informe trimestral de avance del proceso de asistencia.</t>
  </si>
  <si>
    <t>Realizar 35.550 orientaciones y asesorías socio jurídicas a mujeres víctimas de violencias</t>
  </si>
  <si>
    <t>Brindar 7500 orientaciones y asesorías socio jurídicas a mujeres víctimas de violencias a  a través del modelo de operación CIOM</t>
  </si>
  <si>
    <t xml:space="preserve">No. de orientaciones y asesorías sociojurídicas realizadas a través del modelo de atención de las CIOM </t>
  </si>
  <si>
    <t xml:space="preserve">No. de orientaciones y asesorías jurídicas realizadas </t>
  </si>
  <si>
    <t xml:space="preserve">reporte simisional </t>
  </si>
  <si>
    <t>Realizar 33500 orientaciones y acompañamientos psicosociales a mujeres</t>
  </si>
  <si>
    <t xml:space="preserve">No. de orientaciones y acompañamientos psicosociales  realizadas a través del modelo de atención de las CIOM </t>
  </si>
  <si>
    <t xml:space="preserve">No. de orientaciones y acompañamientos psicosociales realizados </t>
  </si>
  <si>
    <t>Apoyar la implementación de 3 estrategias prioritarias del sector mujeres</t>
  </si>
  <si>
    <t>Implementar una estrategia tejiendo mundos de igualdad con niñas y niños.</t>
  </si>
  <si>
    <t xml:space="preserve">Niñas y niños vinculadas a la estrategia tejiendo mundos de igualdad. </t>
  </si>
  <si>
    <t>No. de niñas y niños vinculadas a la estrategia</t>
  </si>
  <si>
    <t xml:space="preserve">Bases de datos NN participantes </t>
  </si>
  <si>
    <t>Realizar acompañamiento técnico a las 20 Alcaldías Locales para la Transversalización de la igualdad de género en el nivel local</t>
  </si>
  <si>
    <t xml:space="preserve">20 Alcaldías locales con acompañamiento técnico </t>
  </si>
  <si>
    <t xml:space="preserve">No.de Alcaldías Locales con acompañamientos realizados para la Transversalización de la igualdad de género en el nivel local </t>
  </si>
  <si>
    <t>actas y listados</t>
  </si>
  <si>
    <t xml:space="preserve">Implementar 15 Acciones del Plan de Igualdad de Oportunidades para la Equidad de Género en el nivel local </t>
  </si>
  <si>
    <t xml:space="preserve">15 acciones implementadas a través del modelo de atención de las CIOM </t>
  </si>
  <si>
    <t>No. de acciones de PIOEG implementadas</t>
  </si>
  <si>
    <t xml:space="preserve">producto </t>
  </si>
  <si>
    <t>fichas metodologicas y listados</t>
  </si>
  <si>
    <t>Operar en las 20 localidades el Modelo de Atención: Casas de Igualdad de Oportunidades para las Mujeres.</t>
  </si>
  <si>
    <t>Estrategia de abordaje territorial implementada</t>
  </si>
  <si>
    <t>No. de estrategia de abordaje territorial implementada</t>
  </si>
  <si>
    <t xml:space="preserve">un informe trimestral de la estrategia con registro fotográfico </t>
  </si>
  <si>
    <t>Implementar el esquema de CIOM itinerante para la Ruralidad.</t>
  </si>
  <si>
    <t xml:space="preserve">1 CIOM Rural. </t>
  </si>
  <si>
    <t xml:space="preserve">No. de localidades con el esquema de CIOM itinerante para la Ruralidad </t>
  </si>
  <si>
    <t xml:space="preserve">un informe ejecutivo del avance de la implementación de la Estrategia territorial CIOM Rural </t>
  </si>
  <si>
    <t xml:space="preserve">(_x__) Formulación: </t>
  </si>
  <si>
    <t>Rosa Patricia Chaparro Niño</t>
  </si>
  <si>
    <t>Lisa Cristina Gómez Camargo</t>
  </si>
  <si>
    <t>Directora de Territorialización de Derechos y Participación</t>
  </si>
  <si>
    <t xml:space="preserve">Subsecretaria de Fortalecimiento de Capacidades y Oportunidades </t>
  </si>
  <si>
    <t xml:space="preserve">Promoción de la participación y representación de las mujeres </t>
  </si>
  <si>
    <t>Ofrecer asistencia técnica en las 20 localidades a instancias de participación y/o de coordinación para la promoción de la participación paritaria.</t>
  </si>
  <si>
    <t xml:space="preserve">Realizar un procesos de promoción de la paridad de género en instancias de participación priorizadas de las 20 localidades </t>
  </si>
  <si>
    <t xml:space="preserve">localidades con proceso de promoción de la paridad de género en instancias de participación </t>
  </si>
  <si>
    <t>No. de localidades con instancias de participación vinculadas a procesos de promoción de la paridad de género</t>
  </si>
  <si>
    <t>Número</t>
  </si>
  <si>
    <t>un informe ejecutivo del avance del proceso</t>
  </si>
  <si>
    <t xml:space="preserve">Vincular 4800 mujeres a los procesos formativos para el desarrollo de capacidades de incidencia, liderazgo, empoderamiento y participación política de las Mujeres </t>
  </si>
  <si>
    <t>Desarrollar el ciclo dirigido mujeres interesadas en ser dignatarias de Juntas de Acción Comunal</t>
  </si>
  <si>
    <t xml:space="preserve"> ciclo dirigido a las mujeres de las JACs implementado</t>
  </si>
  <si>
    <t xml:space="preserve">No. de ciclo dirigidos a mujeres de las JACs implementadas </t>
  </si>
  <si>
    <t xml:space="preserve">listado de las mujeres participantes y un informe ejecutivo de implementación </t>
  </si>
  <si>
    <t xml:space="preserve">Desarrollar un  ciclo básico de la Escuela de Formación Política </t>
  </si>
  <si>
    <t xml:space="preserve"> ciclo básico implementado </t>
  </si>
  <si>
    <t xml:space="preserve">No. de ciclo básicos implementados </t>
  </si>
  <si>
    <t xml:space="preserve">Desarrollar el ciclo dirigido a las Consejeras consultiva de mujeres </t>
  </si>
  <si>
    <t xml:space="preserve"> ciclo dirigido a Consejeras Consultivas de Mujeres implementado </t>
  </si>
  <si>
    <t>No. de ciclo dirigidos a mujeres de las CCM implementado</t>
  </si>
  <si>
    <t xml:space="preserve">Desarrollar el ciclo dirigido: Congreso (mujeres y equipos de campaña de mujeres al congreso de la República </t>
  </si>
  <si>
    <t xml:space="preserve">  ciclo dirigido a candidatas/campañas de Mujeres al Congreso.</t>
  </si>
  <si>
    <t xml:space="preserve">No. de ciclo dirigidos a candidatas/ campañas de mujeres al Congreso </t>
  </si>
  <si>
    <t xml:space="preserve">Ofrecer asistencia técnica a 19  instancias que incluyen las Bancadas de Mujeres de las Juntas Administradoras Locales y la Mesa Multipartidista de género en el Distrito Capital </t>
  </si>
  <si>
    <t>Ofrecer asistencia técnica a 18 bancadas de mujeres de Juntas Administradoras Locales para su conformación y dinamización.</t>
  </si>
  <si>
    <t xml:space="preserve">bancadas de mujeres en Juntas Administradoras Locales </t>
  </si>
  <si>
    <t>No. de Bancadas de mujeres de las JAL con asistencia técnica / total de bancadas proyectadas *100</t>
  </si>
  <si>
    <t>Informe  trimestal de fortalecimiento de liderazgos para  participación y la representación política en Bogotá a través de bancadas de mujeres de las JAL.</t>
  </si>
  <si>
    <t xml:space="preserve">Convocar y brintar asistencia técnica a la Mesa Multipartidaria de género en el Distrito Capital </t>
  </si>
  <si>
    <t xml:space="preserve">mesa multipartidaria de género </t>
  </si>
  <si>
    <t xml:space="preserve">No. de documento de asistencia técnica a la Mesa Miltupartidaria de género </t>
  </si>
  <si>
    <t>Informe ejecutivo trimestral y un informe anual</t>
  </si>
  <si>
    <t>Brindar a 60 instancias, incluidos los Fondos de Desarrollo Local, el servicio de asistencia técnica para la transversalización de los enfoques de género e interseccionalidad en los procesos de presupuesto participativo</t>
  </si>
  <si>
    <t xml:space="preserve">Desarrollar un proceso de asistencia técnica orientado a la transversalización de los enfoques de género e interseccionalidad en los procesos de presupuesto participativo dirigido a Consejeras de Planeación local de las 20 localidades </t>
  </si>
  <si>
    <t xml:space="preserve">transversalización de género en proceso de presupuesto participativo local </t>
  </si>
  <si>
    <t>No. de CPL con asistencia técnica / total de CPL *100</t>
  </si>
  <si>
    <t xml:space="preserve">2 informes anuales </t>
  </si>
  <si>
    <t xml:space="preserve">Desarrollar un proceso de asistencia técnica orientado a la transversalización de los enfoques de género e interseccionalidad en los procesos de presupuesto participativo dirigido los COLMYG   y CLM </t>
  </si>
  <si>
    <t xml:space="preserve">No. de COLMYG-CLM con asistencia técnica / total de COLMYG-CLM </t>
  </si>
  <si>
    <t>Desarrollar un proceso de asistencia técnica orientado a la transversalización de los enfoques de género e interseccionalidad en los procesos de presupuesto participativo dirigido a Servidoras y servidores de los 20 FDL</t>
  </si>
  <si>
    <t>No. de FDL con asistencia técnica / total de FDL</t>
  </si>
  <si>
    <t>Promover 1 Veeduría Ciudadana de mujeres para el seguimiento a la garantía de sus derechos</t>
  </si>
  <si>
    <t>Implementar estrategia de promoción de Vededuria Ciudadana de mujeres para el seguimiento de la garantía de sus derechos.</t>
  </si>
  <si>
    <t xml:space="preserve">estrategia para la promoción de la veeduría ciudadana de mujeres para el seg. de la garantía de sus derechos </t>
  </si>
  <si>
    <t xml:space="preserve">total de estrategia implementada </t>
  </si>
  <si>
    <t xml:space="preserve">Informe ejecutivo del avance de implementación de la  estrategia </t>
  </si>
  <si>
    <t>OBJETIVO ESTRATÉGICO</t>
  </si>
  <si>
    <t>7. Contribuir con el reconocimiento y la garantía, restablecimiento, de los derechos humanos de las mujeres del Distrito Capital, la eliminación de las causas estructurales de la violencia contra las mujeres y el acceso efectivo a la justicia</t>
  </si>
  <si>
    <t>1. Realizar a 35,000 mujeres orientaciones y asesorías socio jurídicas través de Casas de Justicia y escenarios de fiscalías (CAPIV, CAVIF y CAIVAS) y Sede.</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</si>
  <si>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</si>
  <si>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Equipo Orientación y Asesoría
Responsable Instrumentos de planeación SFCYO</t>
  </si>
  <si>
    <t>Seguimiento registro atenciones en SiMisional</t>
  </si>
  <si>
    <t>(Número de seguimientos  realizados/ Número de seguimientos programados)*100</t>
  </si>
  <si>
    <t>Seguimientos mensuales</t>
  </si>
  <si>
    <t>Solicitudes de ajuste a registros mensuales (Mesa Ayuda y/o correos) 
Reportes atenciones</t>
  </si>
  <si>
    <t>Gestionar las acciones necesarias para el seguimiento efectivo de las mujeres en riesgo de feminicidio</t>
  </si>
  <si>
    <t>Seguimiento a mujeres remitidas por SAAT</t>
  </si>
  <si>
    <t>(Casos de mujeres con reporte de acciones de seguimiento /Casos de mujeres remitidas para seguimiento)*100</t>
  </si>
  <si>
    <t>Matriz seguimiento SAAT - Simisional</t>
  </si>
  <si>
    <t>2. Ejercer a 1500 casos nuevos asignados por Comité de Enlaces representación jurídica.</t>
  </si>
  <si>
    <t>Asegurar que los casos en los cuales la SDMujer asume la representación judicial de las mujeres, son analizados y cumplen con los requisitos mínimos para designar representación jurídica</t>
  </si>
  <si>
    <t>Comité de enlaces</t>
  </si>
  <si>
    <t>Casos analizados en comité de enlaces para representación jurídica</t>
  </si>
  <si>
    <t xml:space="preserve">(Número de casos analizados /Número de casos escalonados)*100 </t>
  </si>
  <si>
    <t>Casos analizados</t>
  </si>
  <si>
    <t>Reporte de Comité de enlaces</t>
  </si>
  <si>
    <t>Establecer lineamientos para la creación, reporte,  seguimiento y cierre de casos de representación</t>
  </si>
  <si>
    <t>Lideres técnicas 
Responsable Instrumentos de planeación SFCYO</t>
  </si>
  <si>
    <t>Lineamientos elaborados</t>
  </si>
  <si>
    <t xml:space="preserve">(Número lineamientos elaborados/Número de lineamiento programados)*100 </t>
  </si>
  <si>
    <t xml:space="preserve">Lineamientos </t>
  </si>
  <si>
    <t>Documentos en Centro de Documentación  SFCYO</t>
  </si>
  <si>
    <t>3. Realizar seguimiento al 100 % de los casos activos de representación jurídica.</t>
  </si>
  <si>
    <t xml:space="preserve">Analizar y decidir sobre  los cierre de casos por terminación anormal </t>
  </si>
  <si>
    <t>Cierre de casos por terminación anormal analizados por Comité de enlaces</t>
  </si>
  <si>
    <t xml:space="preserve">(Número de casos por terminación anormal analizados /Solicitud de cierre de casos por terminación anormal)*100 </t>
  </si>
  <si>
    <t>Cierre de casos por terminación anormal  analizados</t>
  </si>
  <si>
    <t>4. Realizar atención en 7 Casas de Justicia con ruta integral
6. Brindar en 3 URI priorizadas atención psicojurídica a mujeres víctimas de violencia.</t>
  </si>
  <si>
    <t>Participar en espacios de articulación intrainstitucinal  e interinstitucional, en el marco de Justicia de Género.</t>
  </si>
  <si>
    <t>Subsecretaria Fortalecimiento de capacidades y oportunidades
Lideres técnicas</t>
  </si>
  <si>
    <t>Comité  - reuniones de articulación con participación de la SDMJ en marco de la EJG</t>
  </si>
  <si>
    <t xml:space="preserve">(Número de comités - reuniones de articulación en los que se participa /Número de comités  - reuniones de espacios de articulación programados)*100
</t>
  </si>
  <si>
    <t xml:space="preserve">Comités - reuniones de articulación. </t>
  </si>
  <si>
    <t>Actas de comité o Evidencia de reunión</t>
  </si>
  <si>
    <t>5. Realizar seguimiento al 100% de los casos que se atienden en 7 Casas de Justicia con ruta integral.</t>
  </si>
  <si>
    <t>Realizar atención psicosocial en el marco de la Ruta integral de atención en Casas de justicia</t>
  </si>
  <si>
    <t>Equipos de psicólogas de la EJG</t>
  </si>
  <si>
    <t>Seguimiento casos con atención psicosocial</t>
  </si>
  <si>
    <t>(Casos de mujeres con atención - seguimiento psicosocial /Casos de mujeres que requieren atención psicosocial)*100</t>
  </si>
  <si>
    <t xml:space="preserve">Reporte Simisional </t>
  </si>
  <si>
    <t>7. Emitir el 100% de los conceptos jurídicos relacionados con los derechos humanos de las mujeres del Distrito Capital.
8. Presentar 4 iniciativas a favor del derecho a una vida libre de violencias y acceso a la justicia para las mujeres ante las instancias pertinentes</t>
  </si>
  <si>
    <t>Elaborar documentos de casos que visibilicen las violencias contra las mujeres, el acceso a la administración de justicia y/o que orienten la atención adecuada en estos casos</t>
  </si>
  <si>
    <t xml:space="preserve">Equipo Representación </t>
  </si>
  <si>
    <t xml:space="preserve">Documentos elaborados </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</si>
  <si>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</si>
  <si>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</si>
  <si>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</si>
  <si>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 xml:space="preserve">Lideres técnicas </t>
  </si>
  <si>
    <t>Sensibilizaciones de género, justicia y derecho</t>
  </si>
  <si>
    <t xml:space="preserve">(Número de sensibilizaciones realizadas / Número de sensibilizaciones programadas) * 100
</t>
  </si>
  <si>
    <t>Sensibilizaciones</t>
  </si>
  <si>
    <t>Agenda sensibilizaciones
Lista de asistencia</t>
  </si>
  <si>
    <t>Nombre:  Sandra Liliana Calderón Castellanos</t>
  </si>
  <si>
    <t>Nombre: Lisa Cristina Gómez Camargo</t>
  </si>
  <si>
    <t>Contratista</t>
  </si>
  <si>
    <t>Gestión del Conocimiento</t>
  </si>
  <si>
    <t>Contribuir a la reducción de la feminización de la pobreza, al desarrollo de
capacidades y al empoderamiento</t>
  </si>
  <si>
    <t>Edwin Bernal - Catalina Rodriguez
Dirección Gestión del Conocimiento</t>
  </si>
  <si>
    <t>Divulgación de la oferta de formación</t>
  </si>
  <si>
    <t>(No de espacios informados sobre la gratuidad de los procesos/ No de espacios identificados)*100</t>
  </si>
  <si>
    <t>Piezas comunicativas</t>
  </si>
  <si>
    <t>Diseñar 13 contenidos para el desarrollo de capacidades socioemocionales, técnicas y digitales de las mujeres, en toda su diversidad</t>
  </si>
  <si>
    <t>Subsecretaría de Políticas de Igualdad 
Equipo Empleabilidad y Emprendimiento</t>
  </si>
  <si>
    <t>Convenios/Contratos gestionados</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</si>
  <si>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</si>
  <si>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</si>
  <si>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Subsecretaría de Políticas de Igualdad 
Equipo Alianzas</t>
  </si>
  <si>
    <t>Alianzas gestionadas</t>
  </si>
  <si>
    <t>(No. de alianzas gestionadas  /No. de alianzas identificadas)*100</t>
  </si>
  <si>
    <t>Actas y listados de asistencia
Documento de formalización de la alianza (memorando, acuerdo, etc)</t>
  </si>
  <si>
    <t xml:space="preserve">07/enero/2021
Seleccione con una (X) la información a presentar:  </t>
  </si>
  <si>
    <t xml:space="preserve">(_X__) Formulación: </t>
  </si>
  <si>
    <t>Nombre:  Andrea Ramírez Pisco - Lideresa Técnica Meta 1
                 Diana María Parra Romero - Lideresa Técnica Meta 2 y 3</t>
  </si>
  <si>
    <t>Nombre: Adriana Estupiñán Jaramillo</t>
  </si>
  <si>
    <t>Cargo: Directora de Gestión del Conocimiento
            Subsecretaria de Políticas de Igualdad</t>
  </si>
  <si>
    <t>Gestión del Sistema Distrital de Cuidado</t>
  </si>
  <si>
    <t>ACTIVIDADES
 ASOCIADAS A LA META</t>
  </si>
  <si>
    <t>TRIM</t>
  </si>
  <si>
    <t>Gestionar y articular un Sistema Distrital de Cuidado que, bajo un modelo de corresponsabilidad con el sector privado, las comunidades y los hogares, asegure el acceso al cuidado para personas que requieren un nivel alto de apoyos, con el fin de reducir el tiempo total de trabajo de las mujeres; redistribuir con los hombres el trabajo de cuidado no remunerado; y contar con mecanismos para su valoración y reconocimiento social.</t>
  </si>
  <si>
    <t>Diseñar documento de lineamientos técnicos para la formulación de las bases del Sistema Distrital de Cuidado.</t>
  </si>
  <si>
    <t>Diseñar la estrategia de corresponsabilidad del Sistema Distrital de Cuidado e iniciar proceso de implementación</t>
  </si>
  <si>
    <t>SUBSECRETARIA POLITICAS DE IGUALDAD</t>
  </si>
  <si>
    <t xml:space="preserve">Porcentaje de avance en el diseño e implementación de la estrategia de corresponsabilidad </t>
  </si>
  <si>
    <t xml:space="preserve">% avance en el diseño e implementación de la estrategia de corresponsabilidad ejecutado / % avance programado </t>
  </si>
  <si>
    <t>100%
 Porcentaje</t>
  </si>
  <si>
    <t xml:space="preserve"> Términos de referencia
 Documentos técnicos intermedios y finales
</t>
  </si>
  <si>
    <t>Gestión de alianzas para la definición de los modelos a)operativo, b)financiero, c) monitoreo y seguimiento, d)viabilidad jurídica del Sistema</t>
  </si>
  <si>
    <t>Porcentaje de avance en la gestión de alianzas para la definición de los modelos del SIDICU</t>
  </si>
  <si>
    <t xml:space="preserve">% avance gestión de alianzas para la definición de los modelos del SIDICU / % avance programado </t>
  </si>
  <si>
    <t> Memorandos de entendimiento, convenios, contratos, acuerdos marco 
 Documentos técnicos intermedios y finales</t>
  </si>
  <si>
    <t xml:space="preserve">Desarrollar el proceso contractual requerido para el levantamiento de la Linea Base del Sistema Distrital de Cuidado  </t>
  </si>
  <si>
    <t xml:space="preserve">Contrato suscrito </t>
  </si>
  <si>
    <t>No. De contratos suscrito</t>
  </si>
  <si>
    <t xml:space="preserve">1
Contrato </t>
  </si>
  <si>
    <t> Términos de referencia
 Documentos de evaluación y selección
 Contrato suscrito</t>
  </si>
  <si>
    <t xml:space="preserve">Coordinar y articular las instancias y entidades del nivel distrital para la implementación del Sistema Distrital de Cuidado. </t>
  </si>
  <si>
    <t>Liderar, operar y ejercer la Secretaría Técnica de la Comisión Intersectorial del Sistema Distrital de Cuidado</t>
  </si>
  <si>
    <t xml:space="preserve">Numero de sesiones </t>
  </si>
  <si>
    <t>No. De sesiones desarrolladas/ No. De sesiones programadas</t>
  </si>
  <si>
    <t xml:space="preserve"> Actas de sesión 
</t>
  </si>
  <si>
    <t xml:space="preserve">Gestionar una estrategia para la adecuación de infraestructura de la estrategia de manzanas de cuidado. </t>
  </si>
  <si>
    <t xml:space="preserve">Gestionar alianzas para la consecución de recursos y donaciones </t>
  </si>
  <si>
    <t>Numero de alianzas</t>
  </si>
  <si>
    <t>No. De alianzas</t>
  </si>
  <si>
    <t>1
Alianza</t>
  </si>
  <si>
    <t> Acta de entrega e ingreso a inventarios de la Secretaría</t>
  </si>
  <si>
    <t xml:space="preserve">Gestionar y brindar asistencia técnica para la incorporación de los componentes del Sistema Distrital de Cuidado en el POT. </t>
  </si>
  <si>
    <t>Porcentaje de avance proceso de asistencia técnica</t>
  </si>
  <si>
    <t xml:space="preserve">% avance proceso de asistencia técnica ejecutado / % avance programado </t>
  </si>
  <si>
    <t> Actas mesas y/o reuniones intersectoriales POT / SIDICU
 Documentos técnicos</t>
  </si>
  <si>
    <t xml:space="preserve">Gestionar la implementación de una estrategia unidades móviles. </t>
  </si>
  <si>
    <t>Articular en el marco de la alianza con Open Society la implementación de dos Unidades Móviles de Servicios de Cuidado (Urbana - Rural)</t>
  </si>
  <si>
    <t xml:space="preserve">Numero de unidades móviles implementadas </t>
  </si>
  <si>
    <t>Unidades móviles puestas en operación / Unidades móviles programadas</t>
  </si>
  <si>
    <t>2
Unidades móviles</t>
  </si>
  <si>
    <t xml:space="preserve"> Reporte personas vinculadas a los servicios de las unidades móviles
</t>
  </si>
  <si>
    <t xml:space="preserve">Gestionar y desarrollar alianzas para la consecución de recursos y donaciones para la operación de las unidades móviles </t>
  </si>
  <si>
    <t>Porcentaje de avance en la gestión de alianzas para la consecusión de recursos</t>
  </si>
  <si>
    <t xml:space="preserve">% avance en la gestión de alianzas ejecutado / % avance programado </t>
  </si>
  <si>
    <t xml:space="preserve"> Memorandos de entendimiento, convenios, contratos, acuerdos marco </t>
  </si>
  <si>
    <t xml:space="preserve">Diseñar e implementar una estrategia de cuidado a cuidadoras.  </t>
  </si>
  <si>
    <t>Gestionar y desarrollar alianza para la definición técnica y acompañamiento en la implementación del programa de relevos de cuidado</t>
  </si>
  <si>
    <t>Porcentaje de avance en la alianza programa de relevos del cuidado</t>
  </si>
  <si>
    <t xml:space="preserve">% avance alianza programa de relevos del cuidado / % avance programado </t>
  </si>
  <si>
    <t>Desarrollar el proceso contractual para la implementación del programa de relevos de cuidado.</t>
  </si>
  <si>
    <t xml:space="preserve">(1) Contrato </t>
  </si>
  <si>
    <t>Desarrollar acciones estrategicas para el acompañamiento en la implementación del componente de formación</t>
  </si>
  <si>
    <t xml:space="preserve">Numero de acciones </t>
  </si>
  <si>
    <t>Numero de acciones en ejecución / Numero de acciones programadas</t>
  </si>
  <si>
    <t xml:space="preserve">2
Acciones estrategicas </t>
  </si>
  <si>
    <t xml:space="preserve">Diseñar documento para la implementación de la estrategia pedagógica para la valoración, la resignificación, el reconocimiento y la redistribución del trabajo de cuidado no remunerado que realizan las mujeres en Bogotá. </t>
  </si>
  <si>
    <t xml:space="preserve">Gestionar y desarrollar acciones para el diseño de la estrategia de comunicaciones. </t>
  </si>
  <si>
    <t xml:space="preserve">Numero de alianzas </t>
  </si>
  <si>
    <t>No. De aliazas para el diseño de la estrategia de cuidado</t>
  </si>
  <si>
    <t xml:space="preserve"> Memorandos de entendimiento, convenios, contratos, acuerdos marco
 Documentos técnicos </t>
  </si>
  <si>
    <t xml:space="preserve">Implementar una estrategia para  reconocimiento y la redistribución del trabajo de cuidado no remunerado entre hombres y mujeres. </t>
  </si>
  <si>
    <t xml:space="preserve">Gestión contractual para la implementación de la estrategia de comunicaciones del Sistema Distrital de Cuidado. </t>
  </si>
  <si>
    <t xml:space="preserve">Contratos suscritos </t>
  </si>
  <si>
    <t>2
Contratos</t>
  </si>
  <si>
    <t xml:space="preserve">( XX ) Formulación: </t>
  </si>
  <si>
    <t>Natalia Moreno Salamanca</t>
  </si>
  <si>
    <t>Diana María Parra Romero</t>
  </si>
  <si>
    <t xml:space="preserve">Lider Técnica Implementación Distema Distrital de Cuidado </t>
  </si>
  <si>
    <t>Subsecretaria Políticas de Igualdad</t>
  </si>
  <si>
    <t>Implementar buenas prácticas de gestión administrativa y organizacional para el cumplimiento de las metas misionales a cargo de la Secretaría Distrital de la Mujer</t>
  </si>
  <si>
    <t>Conformar el equipo interdisciplinario para atender la ejecución de los planes de trabajo del proceso de gestión administrativa para la vigencia</t>
  </si>
  <si>
    <t>Dirección de Gestión Administrativa y Financiera</t>
  </si>
  <si>
    <t>Cumplimiento del plan de contratación de personal</t>
  </si>
  <si>
    <t>(Número de  personas contratadas / Número de personas a contratar) * 100 *  (peso porcentual del periodo)</t>
  </si>
  <si>
    <t xml:space="preserve">100%
</t>
  </si>
  <si>
    <t>Actas de inicio del equipo de apoyo</t>
  </si>
  <si>
    <t xml:space="preserve">Realizar oportunamente los informes de Austeridad en el Gasto Público que sean solicitados por las partes interesadas. </t>
  </si>
  <si>
    <t>Cumplimiento de respuesta a las solicitudes de Información de Austeridad en el Gasto</t>
  </si>
  <si>
    <t>(Número de respuestas de información de austeridad del gasto / Número de solicitudes de información de austeridad del gasto) * 100 * (peso porcentual del periodo)</t>
  </si>
  <si>
    <t>Informe de Austeridad en el Gasto Público</t>
  </si>
  <si>
    <t>Consolidar e implementar la herramienta técnologica para administrar automaticamente la información de inventarios de la Entidad</t>
  </si>
  <si>
    <t>Automatización de la información de inventarios</t>
  </si>
  <si>
    <t>(Número de actividades ejecutadas  / Número de actividades programadas) * 100 * (peso porcentual del periodo)</t>
  </si>
  <si>
    <t xml:space="preserve">100%
 </t>
  </si>
  <si>
    <t>Herramienta técnologica implementada</t>
  </si>
  <si>
    <t xml:space="preserve">Mantener actualizado el inventario físico de los bienes y elementos de la Entidad. </t>
  </si>
  <si>
    <t>Actualización de inventarios</t>
  </si>
  <si>
    <t>(Número de actividades ejecutadas  / Número de actividades program ) * 100 * (peso porcentual del periodo)</t>
  </si>
  <si>
    <t xml:space="preserve">100%
s </t>
  </si>
  <si>
    <t>Informe anual de la Toma Física de Inventarios</t>
  </si>
  <si>
    <t>FECHA DE ELABORACIÓN
Seleccione con una (X) la información a presentar:  
04/01/2021</t>
  </si>
  <si>
    <t>Fanny Yaneth Torres Mesa</t>
  </si>
  <si>
    <t>Nombre: Liliana Patricia Hernández Hurtado</t>
  </si>
  <si>
    <t>Nombre: Adriana Estupiñan Jaramillo</t>
  </si>
  <si>
    <t>Contratista Dirección de Gestión Administrativa y Financiera</t>
  </si>
  <si>
    <t>Cargo: Directora de Gestión Administrativa y Financiera</t>
  </si>
  <si>
    <t>Conformar el equipo interdisciplinario para atender la ejecución de los planes de trabajo del proceso de gestión documental para la vigencia</t>
  </si>
  <si>
    <t xml:space="preserve">Cumplimiento del plan de contratación </t>
  </si>
  <si>
    <t xml:space="preserve">Realizar la trasnferencia de 75 metros lineales de archivo de gestión al archivo central </t>
  </si>
  <si>
    <t>Cumplimiento a los cronogramas de transferencia documental primaria</t>
  </si>
  <si>
    <t>(Número de metros líneales transferidos / No. Número de metros lineales a transferir) * 100 * (peso porcentual del periodo)</t>
  </si>
  <si>
    <t>Informe de estado y avance de la transferencia documental primaria</t>
  </si>
  <si>
    <t xml:space="preserve">Intervenir archivisticamente 144 metros líneales de archivos de gestión </t>
  </si>
  <si>
    <t>(Número de metros intervenidos / Número de metros intervenir) * 100 * (peso porcentual del periodo)</t>
  </si>
  <si>
    <t>Actualizar, implementar y socializar los instrumentos archivísticos de la Entidad</t>
  </si>
  <si>
    <t>(Número de instrumentos actualizados, implementados y socializados  / No. Número de instrumentos a actualizar,  implementar y socializar) * 100 * (peso porcentual del periodo)</t>
  </si>
  <si>
    <t>Informe de estado y avance de la actualización, implementación y socialización de lso instrumentos archivisticos</t>
  </si>
  <si>
    <t>Implementar la segunda fase del plan de conservación del sistema integrado de conservación - SIC</t>
  </si>
  <si>
    <t>Cumplimiento al cronograma de implementación de la segunda fase de conservación</t>
  </si>
  <si>
    <t>(No. de actividades ejecutadas  / No. de actividades programadas ) * 100</t>
  </si>
  <si>
    <t>Informe del estado y avance de implementación de la segunda fase del plan de conservación</t>
  </si>
  <si>
    <t>Implementar la segunda fase del plan de preservación digital a largo plazo del sistema integrado de conservación  - SIC</t>
  </si>
  <si>
    <t>Cumplimiento al cronograma de implementación de la segunda fase de preservaión a largo plazo</t>
  </si>
  <si>
    <t>(No. de actividades ejecutadas  / No. de actividades programadas ) * 100 * (peso porcentual del periodo)</t>
  </si>
  <si>
    <t>Informe del estado y avance de implementación de la segunda fase del plan de preservación a largo plazo</t>
  </si>
  <si>
    <t>Mantener, sensibilizar y brindar soporte del gestor documental ORFEO</t>
  </si>
  <si>
    <t>Cumplimiento a las actividades de mantenimiento, sensibilización y soporte de ORFEO</t>
  </si>
  <si>
    <t xml:space="preserve">Documentación técnica y de apoyo a los usuarios de la herramienta </t>
  </si>
  <si>
    <t xml:space="preserve">FECHA DE ELABORACIÓN
Seleccione con una (X) la información a presentar: 
04/01/2021 </t>
  </si>
  <si>
    <t xml:space="preserve">(Número de  personas contratadas / Número de personas a contratar) * 100 *  (peso porcentual del periodo) </t>
  </si>
  <si>
    <t>Cumplir con la entrega oportuna de los Estados financieros de la Entidad actualizados, veraces y acorde con la normatividad vigente.</t>
  </si>
  <si>
    <t>Estados financieros presentados y publicados</t>
  </si>
  <si>
    <t>(Número de estados financieros a publicar / Número estados financieros requeridos) * 100 *  (peso porcentual del periodo)</t>
  </si>
  <si>
    <t>Estados Financieros presentados y publicados en la página web de la Entidad.</t>
  </si>
  <si>
    <t>Presentar la información tributaria (información exógena), de acuerdo con la normativa vigente</t>
  </si>
  <si>
    <t>( Número de reportes de información exógena presentados /  Número de reportes de información exógena requeridos) *100 *  (peso porcentual del periodo)</t>
  </si>
  <si>
    <t>Reportes de información exógena presentados.</t>
  </si>
  <si>
    <t>Tramitar las solicitudes de CDP y CRP requeridas en la Entidad.</t>
  </si>
  <si>
    <t>CDP y CRP Tramitados</t>
  </si>
  <si>
    <t>(Número de solicitudes de CDP y CRP tramitadas / Número de solicitudes de CDP y CRP requeridas)*100   *  (peso porcentual del periodo)</t>
  </si>
  <si>
    <t>CDP Tramitados
CRP Tramitados</t>
  </si>
  <si>
    <t>Elaborar y publicar reportes de seguimiento de la ejecución presupuestal y pagos programados a través de los aplicativos establecidos por la SDHacienda para tal fin</t>
  </si>
  <si>
    <t>Reportes de  ejecución presupuestal elaborados y publicados.</t>
  </si>
  <si>
    <t>(Número de reportes de ejecución presupuestal elaborados y publicados / Número de reportes de ejecución presupuestal requeridos)*100 *  (peso porcentual del periodo)</t>
  </si>
  <si>
    <t>Reportes de ejecución presupuestal elaborados y publicados</t>
  </si>
  <si>
    <t>Implementar buenas prácticas de gestión en la Secretaría Distrital de la Mujer</t>
  </si>
  <si>
    <t>Avanzar en el 80% en las políticas de Gobierno
Digital y Seguridad Digital contenidas en la
Dimensión - Gestión con valores para Resultados</t>
  </si>
  <si>
    <t>Avanzar  en la implementación de las Dimensión Gestión con valores para el Resultado en la Política de Gobierno Digital y Seguridad Digital - MIPG.</t>
  </si>
  <si>
    <t>Oficina Asesora de Planeación 
Proceso de Gestión Tecnológica</t>
  </si>
  <si>
    <t>Porcentaje cumplimiento Dimensión Gestión con valores para el Resultado en la Política de Gobierno Digital - MIPG.</t>
  </si>
  <si>
    <t>(Porcentaje de cumplimiento Gobierno Digital / Porcentaje de cumplimiento esperado)*100%</t>
  </si>
  <si>
    <t>Plan Estratégico de Tecnologías de la Información - PETI actualizado y Tablero Digital (Cada trimestre se calcula el indicador y se multiplica por 25%) Cumplimiento esperado: 80%</t>
  </si>
  <si>
    <t>Porcentaje cumplimiento Dimensión Gestión con valores para el Resultado en la Política de Seguridad Digital - MIPG.</t>
  </si>
  <si>
    <t>(Porcentaje de cumplimiento Seguridad Digital / Porcentaje de cumplimiento esperado)*100%</t>
  </si>
  <si>
    <t>Instrumento de evaluación del Modelo de Seguridad y Privacidad – MSPI. (Cada trimestre se calcula el indicador y se multiplica por 25%) Cumplimiento esperado 85%</t>
  </si>
  <si>
    <t>Adquirir el licenciamiento para los productos y/o servicios a cargo de gestión tecnológica.</t>
  </si>
  <si>
    <t>Licenciamiento de la Sdmujer</t>
  </si>
  <si>
    <t xml:space="preserve">(No. de licencias adquiridas / No. de licencias instaladas) * 100% </t>
  </si>
  <si>
    <t xml:space="preserve">Plan de compras - Contrato - Ingreso al almacén - Asignación de inventario (Cada trimestre se calcula el indicador y se multiplica por 25%)
</t>
  </si>
  <si>
    <t>Suministrar e implementar los servicios tecnológicos que requiera la SDMujer</t>
  </si>
  <si>
    <t>Servicios tecnológicos implementados</t>
  </si>
  <si>
    <t>(No. de servicios implementados / No. de  servicios priorizados)*100</t>
  </si>
  <si>
    <t>Contrato - portafolio de servicios de TI (Cada trimestre se calcula el indicador y se multiplica por 25%)</t>
  </si>
  <si>
    <t>Atender los requerimientos tecnológicos que requiera las diferentes áreas de la entidad</t>
  </si>
  <si>
    <t>Requerimientos de soportes tecnológicos</t>
  </si>
  <si>
    <t>(No. de requerimientos de soporte tecnológico, atendidos / No. de requerimientos de soporte tecnológico solicitados) * 100%</t>
  </si>
  <si>
    <t xml:space="preserve">Requerimientos Mesa de Ayuda (Cada trimestre se calcula el indicador y se multiplica por 25%)
</t>
  </si>
  <si>
    <t>Ejecutar el plan de mantenimiento preventivo y correctivo a la infraestructura tecnológica de la SDMujer</t>
  </si>
  <si>
    <t>Plan de mantenimiento infraestructura tecnológica</t>
  </si>
  <si>
    <t>Porcentaje de ejecución del plan de mantenimiento/100%</t>
  </si>
  <si>
    <t>Plan de mantenimiento, contratos. (Cada trimestre se calcula el indicador y se multiplica por 25%)</t>
  </si>
  <si>
    <t xml:space="preserve">Soportar y  actualizar a los sistemas de información y aplicativos de la entidad a cargo de gestión tecnologica </t>
  </si>
  <si>
    <t xml:space="preserve">Sistemas de información y aplicativos soportados y actualizados. </t>
  </si>
  <si>
    <t xml:space="preserve">
(No. de actualizaciones realizadas / No. de actualizaciones requeridas) X 100%</t>
  </si>
  <si>
    <t xml:space="preserve">Requerimientos Mesa de Ayuda 
Plan de mantenimiento de sistemas de información 
Cada trimestre se suma el indicador 
(Cada trimestre se calcula el indicador y se multiplica por 25%)
</t>
  </si>
  <si>
    <t>Servicios de Información: 
Identificar y construir de los aplicativos requeridos por la Entidad para la automatización de los procesos.</t>
  </si>
  <si>
    <t>Sistemas de información y aplicativos desarrollados</t>
  </si>
  <si>
    <t xml:space="preserve">(No. de requerimientos de desarrollo atendidos / No. de requerimientos de desarrollo solicitados) X 100%
</t>
  </si>
  <si>
    <t xml:space="preserve">Requerimientos Mesa de Ayuda 
Plan de automatización de procesos 
Acta de recibo a satisfacción 
Cada trimestre se suma el indicador (Cada trimestre se calcula el indicador y se multiplica por 25%)
</t>
  </si>
  <si>
    <t xml:space="preserve">Nombre:Blanca Cecilia Liévano L. - . - Oficina Asesora de Planeación </t>
  </si>
  <si>
    <t xml:space="preserve">Nombre:Adriana Estupiñán Jaramillo </t>
  </si>
  <si>
    <t>Cargo:Profesional Especializado</t>
  </si>
  <si>
    <t>GESTIÓN JURÍDICA-2021</t>
  </si>
  <si>
    <t>Consolidar la Secretaría Distrital de la Mujer como una entidad innovadora y
eficiente, para contribuir con la garantía de derechos de las mujeres en el Distrito
Capital.</t>
  </si>
  <si>
    <t xml:space="preserve">Brindar asesoría jurídica dentro del marco de sus competencias a la Secretaría conforme a la normatividad vigente. </t>
  </si>
  <si>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</si>
  <si>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</si>
  <si>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</si>
  <si>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</si>
  <si>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</si>
  <si>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</si>
  <si>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</si>
  <si>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</si>
  <si>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</si>
  <si>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</si>
  <si>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</si>
  <si>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</si>
  <si>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actuaciones y respuestas realizadas en el marco del ejercicio de la defensa y representación judicial de la entidad, atendidos /No. de actuaciones en el marco de la representación judicial, requeridos)*100</t>
  </si>
  <si>
    <t xml:space="preserve">Contestación de demandas,  y de acciones constitucionales y actuacioens judicales </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</si>
  <si>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</si>
  <si>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</si>
  <si>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</si>
  <si>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</si>
  <si>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 Efectuar la revisión y ajuste desde la competencia normativa  y consolidación de las respuestas a Proposiciones</t>
  </si>
  <si>
    <t xml:space="preserve">Respuesta consolidadas a las proposiciones </t>
  </si>
  <si>
    <t>(No. de proposiciones atendidas /No. de proposiciones solicitadas)*100</t>
  </si>
  <si>
    <t>Respuesta a Proposiciones</t>
  </si>
  <si>
    <t>Analizar y emitir conceptos de los casos que le sean asignados a la OAJ en el marco del Comité de Enlaces de la Estrategia Justicia de Género</t>
  </si>
  <si>
    <t>Sesiones asistidas y casos analizados</t>
  </si>
  <si>
    <t>(No. de casos estudiados  / No. de casos asignados)*100</t>
  </si>
  <si>
    <t>Acta de Asistencia al Comité
Casos analizados por la OAJ</t>
  </si>
  <si>
    <t>Ejercer la Secretaría Técnica para apoyar la labor del Comité de Conciliación de la Entidad.</t>
  </si>
  <si>
    <t>Sesiones realizadas del Comité de Conciliación de conformidad con el marco legal.</t>
  </si>
  <si>
    <t>No. de sesiones asistidas en el mes
(No. de sesiones realizadas / No. de sesiones planeadas)*100</t>
  </si>
  <si>
    <t>Actas del Comité de Conciliación</t>
  </si>
  <si>
    <t xml:space="preserve">Firma: </t>
  </si>
  <si>
    <t>Nidya Espejo Medina</t>
  </si>
  <si>
    <t>Profesional Especializada</t>
  </si>
  <si>
    <t>GESTIÓN CONTRACTUAL</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</si>
  <si>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</si>
  <si>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</si>
  <si>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Dirección de Contratación</t>
  </si>
  <si>
    <t xml:space="preserve">Porcentaje de procesos (estudios previos) precontractuales revisados </t>
  </si>
  <si>
    <t>(No. de estudios previos revisados / No. de estudios  previos recibidos)*100  (peso porcentual del periodo)</t>
  </si>
  <si>
    <t>Estudios previos revisados</t>
  </si>
  <si>
    <t xml:space="preserve">Elaborar los contratos de acuerdo con los procesos aprobados en el PAABS , y solicitados por la dependencias </t>
  </si>
  <si>
    <t>Porcentaje de contratos firmados y legalizados</t>
  </si>
  <si>
    <t>(No. de contratos firmados y legalizados / No. de solicitudes de contratación recibidas)*100 (peso porcentual del periodo)</t>
  </si>
  <si>
    <t>Minutas (Secop 1),Contratos Electrónicos y Clausulado Adicional (Secop 2)</t>
  </si>
  <si>
    <t xml:space="preserve">Estructurar los  pliegos de condiciones  para los diferentes procesos de selección requeridos por las dependencias   de la Entidad de conformidad con la normatividad vigente </t>
  </si>
  <si>
    <t xml:space="preserve">Porcentaje de estudios previos y pliego de condiciones solicitados </t>
  </si>
  <si>
    <t>(No. de  pliegos de condiciones y Estudios previos realizados   / No. de  pliego de condiciones y estudios previos solicitados)*100 (peso porcentual del periodo)</t>
  </si>
  <si>
    <t>Estudios previos  y pliegos de condiciones realizados</t>
  </si>
  <si>
    <t xml:space="preserve">Efectuar trimestralmente el seguimiento a la ejecución del PAABS </t>
  </si>
  <si>
    <t>% Avance de ejecución del PAABS</t>
  </si>
  <si>
    <t>(No. de informes elaborados y enviados /No. de informes programados) * 100</t>
  </si>
  <si>
    <t>Informes elaborados y/o correos electrónicos remitidos a las dependencia y/o reuniones de seguimiento.</t>
  </si>
  <si>
    <t>Atender requerimientos internos y externos, relacionados con la gestión  precontractual, contractual  y poscontractual de la Entidad</t>
  </si>
  <si>
    <t>Porcentaje de respuestas a requerimientos</t>
  </si>
  <si>
    <t>(No. de requerimientos atendidos/ No. de solicitudes recibidas)*100 (peso porcentual del periodo)</t>
  </si>
  <si>
    <t>Informes,
reportes,
certificaciones y comunicaciones oficiales enviadas en respuestas a requerimientos internos y externos.</t>
  </si>
  <si>
    <t>Realizar cuatro (4) capacitaciones y/o socializaciones durante el año a las dependencias de la Secretaría que intervienen en el proceso de contratación</t>
  </si>
  <si>
    <t xml:space="preserve">
Numero de capacitaciones y/o socilizaciones en procesos de contratación</t>
  </si>
  <si>
    <t>4 capacitaciones</t>
  </si>
  <si>
    <t>Presentaciones y listados de asistencia de servidaras y servidores publicos y contratistas participantes</t>
  </si>
  <si>
    <t xml:space="preserve">Elaborar las  actas de liquidación de los contratos y/o convenios  a cargo de las  diferentes direcciones  </t>
  </si>
  <si>
    <t>% de liquidaciones realizadas de contratos y/o convenios</t>
  </si>
  <si>
    <t>(No. de liquidaciones realizadas  /No. de soliciutdes liquidaciones radicadas ) * 100 (peso porcentual del periodo)</t>
  </si>
  <si>
    <t xml:space="preserve">Acta de liquidación realizadas y publicadas en el SECOP </t>
  </si>
  <si>
    <t>Remitir alertas de estado de fechas límites para el trámite de liquidación de contratos y/o convenios suscritos por la Entidad, al área encargada de la supervisión, en razón de la competencia de  la Entidad para liquidar en sede administrativa</t>
  </si>
  <si>
    <t>Porcentaje de alertas  generadas de estado y fecha límite para trámite de liquidación de contratos y/o convenios</t>
  </si>
  <si>
    <t>(No. de alertas generadas / No. de alertas identificadas)*100 * (peso porcentual del periodo)</t>
  </si>
  <si>
    <t>Memorandos y/o correos remitidos a las dependencias.</t>
  </si>
  <si>
    <t>Nombre: Juan José Hernandez Acosta</t>
  </si>
  <si>
    <t>Nombre: Adibi Jalima Jafales</t>
  </si>
  <si>
    <t>Cargo: Abogado - Contratista Dirección de Contratación</t>
  </si>
  <si>
    <t>11.	 Implementar buenas prácticas de gestión en la Secretaría Distrital de la Mujer.</t>
  </si>
  <si>
    <t>Formular el Plan Estratégico de Talento Humano, para la vigencia 2021</t>
  </si>
  <si>
    <t>Elaborar el documento del Plan Estratégico de Talento Humano, para la vigencia 2021.</t>
  </si>
  <si>
    <t>Dirección de Talento Humano</t>
  </si>
  <si>
    <t>Resolución por medio de la cual se adopta el Plan Estratégico de Talento Humano, para la vigencia 2021</t>
  </si>
  <si>
    <t>(Número de resoluciones / Número de de resoluciones programadas) *100 * (peso porcentual del periodo)</t>
  </si>
  <si>
    <t>Resolución que adopta el Plan Estratégico de Talento Humano, para la vigencia 2021.</t>
  </si>
  <si>
    <t>Formular, ejecutar y evaluar el Plan de Bienestar Social, Estímulos e Incentivos para contribuir al mejoramiento de la calidad de vida de las servidoras y servidores y así motivar el desempeño, el compromiso y el buen clima
laboral en la Entidad, para la vigencia 2021.</t>
  </si>
  <si>
    <t>Ejecutar  por lo menos el 90% de las actividades previstas en el Plan de Bienestar Social, Estímulos e Incentivos de la vigencia 2021.</t>
  </si>
  <si>
    <t>Porcentaje de ejecución de las actividades previstas en el Plan de Bienestar Social, Estímulos e Incentivos, para la vigencia 2021.</t>
  </si>
  <si>
    <t>Actas, registros de asistencia, registros fotográficos, videos, piezas de comunicaciones, correos electrónicos, certificados, comunicaciones internas y externas, archivos de excel, presentaciones power point, invitaciones, entre otros, de las actividades ejecutadas.</t>
  </si>
  <si>
    <t>Realizar la evaluación anual de ejecución del Plan de Bienestar Social, Estímulos e Incentivos para la vigencia 2021.</t>
  </si>
  <si>
    <t>Informe anual de ejecución del Plan de Bienestar Social, Estímulos e Incentivos elaborado, para la vigencia 2021.</t>
  </si>
  <si>
    <t>Un (1) informe</t>
  </si>
  <si>
    <t>Documento del informe anual de ejecución del Plan de Bienestar Social, Estímulos e Incentivos elaborado, para la vigencia 2021.</t>
  </si>
  <si>
    <t>Formular, ejecutar y evaluar el Plan Institucional de Formación y Capacitación, para contribuir al desarrollo de competencias de las servidoras y los servidores públicos de la Secretaría Distrital de la Mujer, para la vigencia 2021.</t>
  </si>
  <si>
    <t>Ejecutar por lo menos el 90% de las actividades previstas en el Plan Institucional de Formación y Capacitación de la vigencia 2021.</t>
  </si>
  <si>
    <t>Porcentaje de ejecución de las actividades previstas en el Plan Institucional de Formación y Capacitación de la vigencia 2021.</t>
  </si>
  <si>
    <t>(Número de actividades programadas en el Plan de Capacitación / Número de actividades ejecutadas del Plan de Capacitación) *100* (peso porcentual del periodo)</t>
  </si>
  <si>
    <t>Realizar la evaluación anual de ejecución del Plan Institucional de Formación y Capacitación para la vigencia 2021.</t>
  </si>
  <si>
    <t>Informe anual de ejecución del Plan Institucional de Formación y Capacitación para la vigencia 2021.</t>
  </si>
  <si>
    <t>Documento del informe anual de ejecución del Plan Institucional de Formación y Capacitación, para la vigencia 2021.</t>
  </si>
  <si>
    <t>Desarrollar el Sistema de Gestión de Seguridad y Salud en el Trabajo, de acuerdo a la normatividad legal vigente, para la vigencia 2021 y así lograr garantizar condiciones de trabajo seguras y saludables en el desarrollo de las diferentes actividades de la SECRETARÍA DISTRITAL DE LA MUJER, a través de la promoción de la salud y de la identificación, evaluación y control de los riesgos ocupacionales y así evitar la presentación de accidentes de trabajo y de enfermedades laborales y otras situaciones que afecten la calidad de vida de los colaboradores.</t>
  </si>
  <si>
    <t>Ejecutar por lo menos el 90% de las actividades previstas en el Plan de Trabajo Anual de Seguridad y Salud en el Trabajo (cronograma) de la vigencia 2021.</t>
  </si>
  <si>
    <t>Porcentaje de ejecución de las actividades previstas en el Plan de Trabajo Anual de Seguridad y Salud en el Trabajo (cronograma) de la vigencia 2021.</t>
  </si>
  <si>
    <t>(Número de actividades programadas en el Plan de Seguridad y Salud en el Trabajo / Número de actividades ejecutadas del Plan de de Seguridad y Salud en el Trabajo) *100 * (peso porcentual del periodo)</t>
  </si>
  <si>
    <t>Realizar la evaluación anual de ejecución del Plan de Trabajo Anual de Seguridad y Salud en el Trabajo (cronograma) para la vigencia 2021.</t>
  </si>
  <si>
    <t>Informe anual de ejecución del Plan de Trabajo Anual de Seguridad y Salud en el Trabajo (cronograma) para la vigencia 2021.</t>
  </si>
  <si>
    <t>Documento del informe anual de ejecución del Plan de Trabajo Anual de Seguridad y Salud en el Trabajo (cronograma) para la vigencia 2021.</t>
  </si>
  <si>
    <t>Realizar las gestiones pertinentes para la vinculación de personal, de acuerdo al concurso de méritos realizado a través de la Comisión Nacional del Servicio Civil.</t>
  </si>
  <si>
    <t>Adelantar las acciones que sean requeridas para la vinculación efectiva de personal a la Entidad, con ocasión de los resultados del concurso de méritos convocado a través de la Comisión Nacional del Servicio Civil.</t>
  </si>
  <si>
    <t>Acciones requeridas para efectuar la vinculación de personal a la Entidad, con ocasión de los resultados del concurso de méritos convocado a través de la Comisión Nacional del Servicio Civil.</t>
  </si>
  <si>
    <t>(Número de acciones ejecutadas / Número de acciones requeridas) *100* (peso porcentual del periodo)</t>
  </si>
  <si>
    <t>Reporte de las acciones requeridas ejecutadas y soportes que evidencien dicha ejecución (oficios, radicados, correos electrónicos, resoluciones, actas, etc.)</t>
  </si>
  <si>
    <t xml:space="preserve">(_X_) Formulación: </t>
  </si>
  <si>
    <t>Andrea Milena Parada Ortíz</t>
  </si>
  <si>
    <t>Lilian Alexandra Hurtado Buitrago</t>
  </si>
  <si>
    <t>Profesional Universitario de la Dirección de Talento Humano</t>
  </si>
  <si>
    <t>Directora Talento Humano</t>
  </si>
  <si>
    <t>ATENCIÓN A LA CIUDADANÍA</t>
  </si>
  <si>
    <t>Atención a la Ciudadanía</t>
  </si>
  <si>
    <t xml:space="preserve"> Ejecutar el 100% de las actividades programadas para una correcta gestión administrativa y organizacional</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</si>
  <si>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</si>
  <si>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</si>
  <si>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actualizaciones de la información relacionada al proceso de Atención a la Ciudadanía en plataformas virtuales</t>
  </si>
  <si>
    <t>(Número de actualizaciones desarrolladas en plataformas virtuales/Número de actualizaciones programadas o solicitadas en plataformas virtuales)*100</t>
  </si>
  <si>
    <t>Porcentaje</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</si>
  <si>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</si>
  <si>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</si>
  <si>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participaciones en Ferias de Servicio a la Ciudadanía</t>
  </si>
  <si>
    <t>(Número de participaciones en Ferias de Servicio a la Ciudadanía/Número de participaciones programadas o solicitadas en Ferias de Servicio a la Ciudadanía)*100</t>
  </si>
  <si>
    <t>Registros de participaciones en Ferias de Servicio a la Ciudadanía</t>
  </si>
  <si>
    <t>Desarrollar actividades para evaluar el cumplimiento de los aspectos de accesibilidad al medio físico en los puntos de atención a la ciudadanía.</t>
  </si>
  <si>
    <t>Porcentaje de desarrollo de actividades para evaluar el cumplimiento de los aspectos de accesibilidad al medio físico</t>
  </si>
  <si>
    <t>(Número actividades desarrolladas para evaluar el cumplimiento de los aspectos de accesibilidad al medio físico/Número actividades programadas para evaluar el cumplimiento de los aspectos de accesibilidad al medio físico)*100</t>
  </si>
  <si>
    <t>Evidencias del desarrollo de actividades para evaluar el cumplimiento de los aspectos de accesibilidad al medio físico</t>
  </si>
  <si>
    <t>Desarrollar mínimo 12 sensibilizaciones a servidoras/es y contratistas en temas de atención a la ciudadanía y gestión de peticiones ciudadanas.</t>
  </si>
  <si>
    <t>Porcentaje de sensibilizaciones realizadas a servidoras/es y contratistas en temas de atención a la ciudadanía y gestión de peticiones ciudadanas</t>
  </si>
  <si>
    <t>(Número de sensibilizaciones en temas de atención a la ciudadanía realizadas/Número de sensibilizaciones programadas o solicitadas en temas de atención a la ciudadanía)*100</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</si>
  <si>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</si>
  <si>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</si>
  <si>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Porcentaje de difusión de piezas comunicacionales para sensibilizar a las servidoras/es y contratistas en temas de atención a la ciudadanía y gestión de peticiones ciudadanas</t>
  </si>
  <si>
    <t>(Número de piezas comunicacionales difundidas/Número de piezas comunicacionales programadas para su difusión)*100</t>
  </si>
  <si>
    <t>Evidencias de la difusión de piezas comunicacionales para sensibilizar a las servidoras/es y contratistas en temas de atención a la ciudadanía y gestión de peticiones ciudadanas</t>
  </si>
  <si>
    <t>Realizar el seguimiento y actualización a la documentación asociada al proceso de atención a la ciudadanía de acuerdo con la normatividad vigente.</t>
  </si>
  <si>
    <t>Porcentaje de desarrollo de actividades de seguimiento y actualización a la documentación asociada al proceso de atención a la ciudadanía</t>
  </si>
  <si>
    <t>(Número de actividades desarrolladas de seguimiento y actualización a la documentación/Número de actividades programadas o solicitadas de seguimiento y actualización a la documentación)*100</t>
  </si>
  <si>
    <t>Evidencias del desarrollo de actividades de seguimiento y actualización a la documentación asociada al proceso de atención a la ciudadanía</t>
  </si>
  <si>
    <t>Recibir, registrar, asignar y hacer seguimiento a la gestión de las peticiones ciudadanas (PQRS) y al manejo del Sistema Distrital para la Gestión de Peticiones Ciudadanas, Bogotá Te Escucha.</t>
  </si>
  <si>
    <t>Porcentaje de respuestas oportunas a las peticiones ciudadanas de acuerdo con la normatividad vigente</t>
  </si>
  <si>
    <t>(Número de peticiones ciudadanas atendidas oportunamente/Número de peticiones ciudadana recibidas)*100</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</si>
  <si>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</si>
  <si>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</si>
  <si>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participaciones en los espacios de articulación interinstitucional</t>
  </si>
  <si>
    <t>(Número de participaciones en los espacios de articulación interinstitucional/Número de participaciones programadas en los espacios de articulación interinstitucional)*100</t>
  </si>
  <si>
    <t>Evidencias de participaciones en los espacios de articulación interinstitucional</t>
  </si>
  <si>
    <t>Adoptar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</si>
  <si>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Porcentaje de desarrollo de actividades de seguimiento a la adopción de las sugerencias relacionadas con la emisión de respuestas y la operatividad del Sistema</t>
  </si>
  <si>
    <t>(Número de actividades desarrolladas de seguimiento a la adopción de las sugerencias relacionadas con la emisión de respuestas y la operatividad del Sistema/Número de actividades programadas para la adopción de las sugerencias relacionadas con la emisión de respuestas y la operatividad del Sistema)*100</t>
  </si>
  <si>
    <t>Evidencia de seguimiento a la adopción de las sugerencias relacionadas con la emisión de respuestas y la operatividad del Sistema Distrital para la Gestión de Peticiones Ciudadanas, Bogotá Te Escucha</t>
  </si>
  <si>
    <t>Elaborar informes de seguimiento a la gestión de las peticiones ciudadanas y a la gestión del proceso de Atención a la Ciudadanía.</t>
  </si>
  <si>
    <t>Porcentaje de elaboración de informes de Atención a la Ciudadanía</t>
  </si>
  <si>
    <t>(Número de informes elaborados de Atención a la Ciudadanía/Número de informes programados de Atención a la Ciudadanía)*100</t>
  </si>
  <si>
    <t>Informes de seguimiento a la gestión de las peticiones ciudadanas y a la gestión del proceso de Atención a la Ciudadanía</t>
  </si>
  <si>
    <t>Medir la satisfacción de la ciudadanía con respecto a la atención y retroalimentar sus resultados.</t>
  </si>
  <si>
    <t>Porcentaje de elaboración de informes de medición de la satisfacción de la ciudadanía con respecto a la atención</t>
  </si>
  <si>
    <t>(Número de informes elaborados de medición de la satisfacción ciudadana/Número de informes programados de medición de la satisfacción ciudadana)*100</t>
  </si>
  <si>
    <t>Informes de seguimiento a la medición de la satisfacción de la ciudadanía con respecto a la atención</t>
  </si>
  <si>
    <t>Soportar al 100% la implementación de las políticas del Modelo Integrado de Planeación y Gestión</t>
  </si>
  <si>
    <t>Elaborar, remitir y/o publicar según sea el caso, veintidós (22) informes reglamentarios, de conformidad con lo aprobado en el Plan Anual de Auditoría.</t>
  </si>
  <si>
    <t>Oficina de Control Interno</t>
  </si>
  <si>
    <t>Porcentaje de informes reglamentarios desarrollados</t>
  </si>
  <si>
    <t>(No. de informes reglamentarios desarrollados / No. de informes reglamentarios programados) * 100</t>
  </si>
  <si>
    <t>Informes reglamentarios presentados.</t>
  </si>
  <si>
    <t>Elaborar, remitir y/o publicar según sea el caso, diecisiete (17) informes de seguimiento, de conformidad con lo aprobado en el Plan Anual de Auditoría.</t>
  </si>
  <si>
    <t>Porcentaje de informes de seguimiento desarrollados</t>
  </si>
  <si>
    <t>(No. de informes de seguimiento desarrollados / No. de informes de seguimiento programados) * 100</t>
  </si>
  <si>
    <t>Informes de seguimiento presentados.</t>
  </si>
  <si>
    <t>Desarrollar las siete (7) auditorías programadas en el Plan Anual de Auditoría.</t>
  </si>
  <si>
    <t>Porcentaje de auditorías ejecutadas</t>
  </si>
  <si>
    <t>(No. de auditorias ejecutadas / No. De auditorias programadas) * 100</t>
  </si>
  <si>
    <t>Informes de auditorías presentados.</t>
  </si>
  <si>
    <t>Desarrollar la planeación, actualización, mejora y seguimiento de la función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</si>
  <si>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</si>
  <si>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</si>
  <si>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Formulación e informes de seguimiento al Plan Anual de Auditoría.
Documentos del proceso actualizados.
Mapa de riesgos actualizado.
Seguimiento realizado al mapa de riesgos.
Actas de CICCI.
Actas de otras instancias internas y externas.
Evidencia de reuniones.
Actas de visita.</t>
  </si>
  <si>
    <t>Norha Carrasco Rincón</t>
  </si>
  <si>
    <t>Nombre: Norha Carrasco Rincón</t>
  </si>
  <si>
    <t>Jefa de Oficina de Control Interno</t>
  </si>
  <si>
    <t>Cargo: Jefa de Oficina de Control Interno</t>
  </si>
  <si>
    <t>CONTROL INTERNO DISCIPLINARIO</t>
  </si>
  <si>
    <t>Ejecutar el cien por ciento (100%) de las actividades programadas para una correcta gestion administrativa y organizacional</t>
  </si>
  <si>
    <t xml:space="preserve">Realizar dos (2) jornadas de trabajo con las servidoras y servidores de la SDMujer sobre el cumplimiento de los deberes funcionales y la responsabilidad desde el punto de vista disciplinario y fiscal, con el fin afianzar los  principios de transparencia,  prevención y lucha contra la corrupción.
</t>
  </si>
  <si>
    <t>Jornadas de trabajo realizadas</t>
  </si>
  <si>
    <t>Numero de jornadas realizadas</t>
  </si>
  <si>
    <t>Gestion</t>
  </si>
  <si>
    <t>listado de servidoras y servidores participantes de las jornadas</t>
  </si>
  <si>
    <t>Expedir cuarenta (40) decisiones de fondo dentro de los procesos disciplinarios iniciados en 2016, 2017, 2018, 2019 y 2020</t>
  </si>
  <si>
    <t>Decisones de fondo adoptadas</t>
  </si>
  <si>
    <t>Numero de decisiones adoptadas</t>
  </si>
  <si>
    <t>Autos expedidos por Control Interno Disciplinarios sobre apertura de investigaciones disciplinarias, archivos, nulidades, formulacion de pliego de cargos, decision de primera instancia</t>
  </si>
  <si>
    <t>ERIKA DE LOURDES CERVANTES LINERO</t>
  </si>
  <si>
    <t>firma:  Dalia Inés Olarte Martínez</t>
  </si>
  <si>
    <t>Profesional Universitaria 17 Control Interno Disciplinario</t>
  </si>
  <si>
    <r>
      <t>(_</t>
    </r>
    <r>
      <rPr>
        <b/>
        <u/>
        <sz val="11"/>
        <rFont val="Times New Roman"/>
        <family val="1"/>
      </rPr>
      <t>X</t>
    </r>
    <r>
      <rPr>
        <b/>
        <sz val="11"/>
        <rFont val="Times New Roman"/>
        <family val="1"/>
      </rPr>
      <t xml:space="preserve">__) Formulación: </t>
    </r>
  </si>
  <si>
    <r>
      <t xml:space="preserve">Cargo: </t>
    </r>
    <r>
      <rPr>
        <sz val="11"/>
        <rFont val="Times New Roman"/>
        <family val="1"/>
      </rPr>
      <t xml:space="preserve">Responsable del proceso </t>
    </r>
  </si>
  <si>
    <r>
      <t xml:space="preserve">Cargo: </t>
    </r>
    <r>
      <rPr>
        <sz val="11"/>
        <rFont val="Times New Roman"/>
        <family val="1"/>
      </rPr>
      <t>Asesora de Despacho</t>
    </r>
  </si>
  <si>
    <r>
      <t>Cumplimiento a los cronogramas de intervención archiv</t>
    </r>
    <r>
      <rPr>
        <sz val="11"/>
        <color rgb="FFFF0000"/>
        <rFont val="Times New Roman"/>
        <family val="1"/>
      </rPr>
      <t>í</t>
    </r>
    <r>
      <rPr>
        <sz val="11"/>
        <rFont val="Times New Roman"/>
        <family val="1"/>
      </rPr>
      <t xml:space="preserve">stica </t>
    </r>
  </si>
  <si>
    <r>
      <t>Informe de estado y avance de la intervención archiv</t>
    </r>
    <r>
      <rPr>
        <sz val="11"/>
        <color rgb="FFFF0000"/>
        <rFont val="Times New Roman"/>
        <family val="1"/>
      </rPr>
      <t>í</t>
    </r>
    <r>
      <rPr>
        <sz val="11"/>
        <rFont val="Times New Roman"/>
        <family val="1"/>
      </rPr>
      <t>stica</t>
    </r>
  </si>
  <si>
    <r>
      <t>Cumplimineto a los cronogramas de actualización, implementación y socialización de los instrumentos archiv</t>
    </r>
    <r>
      <rPr>
        <sz val="11"/>
        <color rgb="FFFF0000"/>
        <rFont val="Times New Roman"/>
        <family val="1"/>
      </rPr>
      <t>í</t>
    </r>
    <r>
      <rPr>
        <sz val="11"/>
        <rFont val="Times New Roman"/>
        <family val="1"/>
      </rPr>
      <t>sticos</t>
    </r>
  </si>
  <si>
    <r>
      <t>Reportes de Información Tributaria (exógena), presentados</t>
    </r>
    <r>
      <rPr>
        <sz val="12"/>
        <color rgb="FFFF0000"/>
        <rFont val="Times New Roman"/>
        <family val="1"/>
      </rPr>
      <t>.</t>
    </r>
  </si>
  <si>
    <r>
      <t xml:space="preserve">Cargo: </t>
    </r>
    <r>
      <rPr>
        <sz val="11"/>
        <rFont val="Times New Roman"/>
        <family val="1"/>
      </rPr>
      <t xml:space="preserve"> Jefa Oficina Asesora de Planeación </t>
    </r>
  </si>
  <si>
    <r>
      <t xml:space="preserve">Cargo: </t>
    </r>
    <r>
      <rPr>
        <sz val="11"/>
        <rFont val="Times New Roman"/>
        <family val="1"/>
      </rPr>
      <t>Directora de Contratación</t>
    </r>
  </si>
  <si>
    <t>Contribuir con el reconocimiento y la garantía, restablecimiento, de los derechos humanos de las mujeres del Distrito Capital, la eliminación de las causas estructurales de la violencia contra las mujeres y el acceso efectivo a la justicia</t>
  </si>
  <si>
    <t xml:space="preserve">Direccionamiento Estrategico </t>
  </si>
  <si>
    <t>Comunicación Estratégica</t>
  </si>
  <si>
    <t>Planeacion y Gestión</t>
  </si>
  <si>
    <t>Gestión de Politicas Publicas</t>
  </si>
  <si>
    <t>Promoción del Acceso a la Justicia para Mujeres</t>
  </si>
  <si>
    <t>Gestión Financiera</t>
  </si>
  <si>
    <t>Gestión Tecnològica</t>
  </si>
  <si>
    <t xml:space="preserve"> Gestión Administrativa</t>
  </si>
  <si>
    <t>Gestión Documental</t>
  </si>
  <si>
    <t>Gestión Jurídica</t>
  </si>
  <si>
    <t>Gestión Contractual</t>
  </si>
  <si>
    <t xml:space="preserve">Gestión de Talento Humano </t>
  </si>
  <si>
    <t>Seguimiento, Evaluación y Control</t>
  </si>
  <si>
    <t xml:space="preserve">Control Interno Disciplinario </t>
  </si>
  <si>
    <t>(_X__) Formulación:</t>
  </si>
  <si>
    <t xml:space="preserve">(__) Actualización: </t>
  </si>
  <si>
    <t xml:space="preserve">(_x_ Formulación: </t>
  </si>
  <si>
    <t xml:space="preserve">(_X__) Formulación: 
</t>
  </si>
  <si>
    <t>(_X_) Formulación:</t>
  </si>
  <si>
    <t xml:space="preserve">(X) Formulación: </t>
  </si>
  <si>
    <r>
      <t>(</t>
    </r>
    <r>
      <rPr>
        <b/>
        <u/>
        <sz val="11"/>
        <rFont val="Times New Roman"/>
        <family val="1"/>
      </rPr>
      <t>X</t>
    </r>
    <r>
      <rPr>
        <b/>
        <sz val="11"/>
        <rFont val="Times New Roman"/>
        <family val="1"/>
      </rPr>
      <t xml:space="preserve">) Formulación: </t>
    </r>
  </si>
  <si>
    <r>
      <rPr>
        <sz val="11"/>
        <rFont val="Times New Roman"/>
        <family val="1"/>
      </rPr>
      <t>((No acciones ejecutadas / No. de acciones totales)</t>
    </r>
    <r>
      <rPr>
        <sz val="11"/>
        <color indexed="8"/>
        <rFont val="Times New Roman"/>
        <family val="1"/>
      </rPr>
      <t>*100) * peso porcentual del periodo</t>
    </r>
  </si>
  <si>
    <r>
      <rPr>
        <strike/>
        <sz val="11"/>
        <rFont val="Times New Roman"/>
        <family val="1"/>
      </rPr>
      <t>%</t>
    </r>
    <r>
      <rPr>
        <sz val="11"/>
        <rFont val="Times New Roman"/>
        <family val="1"/>
      </rPr>
      <t>Documentacion actualizada</t>
    </r>
  </si>
  <si>
    <r>
      <t xml:space="preserve">Cargo: </t>
    </r>
    <r>
      <rPr>
        <sz val="11"/>
        <rFont val="Times New Roman"/>
        <family val="1"/>
      </rPr>
      <t>Jefa Odficina Asesora de Planeación</t>
    </r>
  </si>
  <si>
    <r>
      <t xml:space="preserve">Porcentaje de </t>
    </r>
    <r>
      <rPr>
        <sz val="12"/>
        <color indexed="8"/>
        <rFont val="Times New Roman"/>
        <family val="1"/>
      </rPr>
      <t xml:space="preserve">respuestas a los requerimientos </t>
    </r>
    <r>
      <rPr>
        <sz val="12"/>
        <rFont val="Times New Roman"/>
        <family val="1"/>
      </rPr>
      <t>que den cuenta de la información sobre la situación, posición y condición de las mujeres en el Distrito Capital respondidos</t>
    </r>
  </si>
  <si>
    <r>
      <t xml:space="preserve">(No. total de respuestas ofrecidas/ No. total de requerimientos recepcionados) * 100 </t>
    </r>
    <r>
      <rPr>
        <sz val="12"/>
        <color indexed="8"/>
        <rFont val="Times New Roman"/>
        <family val="1"/>
      </rPr>
      <t>* (peso porcentual del periodo</t>
    </r>
    <r>
      <rPr>
        <sz val="12"/>
        <color indexed="10"/>
        <rFont val="Times New Roman"/>
        <family val="1"/>
      </rPr>
      <t>)</t>
    </r>
  </si>
  <si>
    <r>
      <t>Gesti</t>
    </r>
    <r>
      <rPr>
        <sz val="12"/>
        <color indexed="8"/>
        <rFont val="Times New Roman"/>
        <family val="1"/>
      </rPr>
      <t>onar</t>
    </r>
    <r>
      <rPr>
        <sz val="12"/>
        <rFont val="Times New Roman"/>
        <family val="1"/>
      </rPr>
      <t xml:space="preserve"> interinstitucionalmente con fuentes oficiales, para obtención de infomación que alimenta la bateria de indicadores sobre goce efectivo de derechos de las mujeres</t>
    </r>
  </si>
  <si>
    <r>
      <t>Divu</t>
    </r>
    <r>
      <rPr>
        <sz val="12"/>
        <color indexed="8"/>
        <rFont val="Times New Roman"/>
        <family val="1"/>
      </rPr>
      <t xml:space="preserve">lgar </t>
    </r>
    <r>
      <rPr>
        <sz val="12"/>
        <rFont val="Times New Roman"/>
        <family val="1"/>
      </rPr>
      <t>la gratuidad de la oferta de formación de la Dirección de gestión del conocimiento</t>
    </r>
  </si>
  <si>
    <r>
      <t xml:space="preserve">Desarrollar procesos de información y sensibilización </t>
    </r>
    <r>
      <rPr>
        <b/>
        <sz val="12"/>
        <rFont val="Times New Roman"/>
        <family val="1"/>
      </rPr>
      <t>en derechos</t>
    </r>
    <r>
      <rPr>
        <sz val="12"/>
        <rFont val="Times New Roman"/>
        <family val="1"/>
      </rPr>
      <t xml:space="preserve"> en el marco de la Política Pública de Mujeres y Equidad de Género. </t>
    </r>
  </si>
  <si>
    <r>
      <t>Brindar 7509</t>
    </r>
    <r>
      <rPr>
        <sz val="12"/>
        <color indexed="10"/>
        <rFont val="Times New Roman"/>
        <family val="1"/>
      </rPr>
      <t xml:space="preserve"> </t>
    </r>
    <r>
      <rPr>
        <sz val="12"/>
        <rFont val="Times New Roman"/>
        <family val="1"/>
      </rPr>
      <t>orientaciones y acompañamientos psicosociales a  a través del modelo de operación CIOM</t>
    </r>
  </si>
  <si>
    <r>
      <t>implementar la estrategia de abordaje territorial</t>
    </r>
    <r>
      <rPr>
        <i/>
        <sz val="12"/>
        <rFont val="Times New Roman"/>
        <family val="1"/>
      </rPr>
      <t xml:space="preserve"> Contigo en tu barrio </t>
    </r>
  </si>
  <si>
    <r>
      <t xml:space="preserve">Nombre: </t>
    </r>
    <r>
      <rPr>
        <sz val="11"/>
        <rFont val="Times New Roman"/>
        <family val="1"/>
      </rPr>
      <t>Catalina Zota Bernal</t>
    </r>
  </si>
  <si>
    <r>
      <t xml:space="preserve">Nombre: </t>
    </r>
    <r>
      <rPr>
        <sz val="11"/>
        <rFont val="Times New Roman"/>
        <family val="1"/>
      </rPr>
      <t>Adriana Estupiñan</t>
    </r>
  </si>
  <si>
    <r>
      <t xml:space="preserve">Cargo: </t>
    </r>
    <r>
      <rPr>
        <sz val="11"/>
        <rFont val="Times New Roman"/>
        <family val="1"/>
      </rPr>
      <t>Jefa Oficina Asesora Juridica</t>
    </r>
  </si>
  <si>
    <r>
      <t>(Número de actividades programadas en el Plan de Bienestar / Número de actividades ejecutadas del Plan de Bienestar) *100 *</t>
    </r>
    <r>
      <rPr>
        <sz val="11"/>
        <color indexed="10"/>
        <rFont val="Times New Roman"/>
        <family val="1"/>
      </rPr>
      <t xml:space="preserve"> </t>
    </r>
    <r>
      <rPr>
        <sz val="11"/>
        <rFont val="Times New Roman"/>
        <family val="1"/>
      </rPr>
      <t>(peso porcentual del periodo)</t>
    </r>
  </si>
  <si>
    <r>
      <t xml:space="preserve">Nombre: </t>
    </r>
    <r>
      <rPr>
        <sz val="11"/>
        <rFont val="Times New Roman"/>
        <family val="1"/>
      </rPr>
      <t>Boris Leandro Barbosa Tarazona</t>
    </r>
  </si>
  <si>
    <r>
      <t xml:space="preserve">Nombre: </t>
    </r>
    <r>
      <rPr>
        <sz val="11"/>
        <rFont val="Times New Roman"/>
        <family val="1"/>
      </rPr>
      <t>Dalia Inés Olarte Martínez</t>
    </r>
  </si>
  <si>
    <r>
      <t xml:space="preserve">Nombre: </t>
    </r>
    <r>
      <rPr>
        <sz val="11"/>
        <rFont val="Times New Roman"/>
        <family val="1"/>
      </rPr>
      <t>Adriana Estupiñan Jaramillo</t>
    </r>
  </si>
  <si>
    <r>
      <t xml:space="preserve">Cargo: </t>
    </r>
    <r>
      <rPr>
        <sz val="11"/>
        <rFont val="Times New Roman"/>
        <family val="1"/>
      </rPr>
      <t>Contratista de la Subsecretaría de Gestión Corporativa</t>
    </r>
  </si>
  <si>
    <r>
      <t>Cargo:</t>
    </r>
    <r>
      <rPr>
        <sz val="11"/>
        <rFont val="Times New Roman"/>
        <family val="1"/>
      </rPr>
      <t xml:space="preserve"> Jefa Oficina Asesora de Planeación</t>
    </r>
  </si>
  <si>
    <t>Desarrollo de capacidades para la vida de las mujeres</t>
  </si>
  <si>
    <t>Divulgar la gratuidad de la oferta de formación de la Dirección de gestión del conocimiento</t>
  </si>
  <si>
    <t xml:space="preserve">Gestionar Convenios/contratos realizados para la elaboración de los contenidos </t>
  </si>
  <si>
    <t>(No de contratos o convenios firmados / No de contratos o convenios programados)*100</t>
  </si>
  <si>
    <t>Implementar, formalizar y dar continuidad de los procesos realizados con la gestión de alianzas nacionales, internacionales, públicos y privados mediante la articulación de las dependencias competentes en cada caso y la interlocución con los aliados</t>
  </si>
  <si>
    <t>VoBo. Angela Marcela Forero 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</si>
</sst>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5" x14ac:knownFonts="1">
    <font>
      <sz val="11"/>
      <color theme="1"/>
      <name val="Calibri"/>
      <family val="2"/>
      <scheme val="minor"/>
    </font>
    <font>
      <sz val="11"/>
      <color theme="1"/>
      <name val="Calibri"/>
      <family val="2"/>
      <scheme val="minor"/>
    </font>
    <font>
      <b/>
      <sz val="12"/>
      <color theme="1"/>
      <name val="Times New Roman"/>
      <family val="1"/>
    </font>
    <font>
      <b/>
      <sz val="11"/>
      <color theme="1"/>
      <name val="Times New Roman"/>
      <family val="1"/>
    </font>
    <font>
      <b/>
      <sz val="11"/>
      <name val="Times New Roman"/>
      <family val="1"/>
    </font>
    <font>
      <sz val="10"/>
      <name val="Arial"/>
      <family val="2"/>
    </font>
    <font>
      <b/>
      <sz val="9"/>
      <color indexed="8"/>
      <name val="Tahoma"/>
      <family val="2"/>
    </font>
    <font>
      <sz val="9"/>
      <color indexed="8"/>
      <name val="Tahoma"/>
      <family val="2"/>
    </font>
    <font>
      <sz val="9"/>
      <color indexed="81"/>
      <name val="Tahoma"/>
      <family val="2"/>
    </font>
    <font>
      <b/>
      <sz val="9"/>
      <color indexed="81"/>
      <name val="Tahoma"/>
      <family val="2"/>
    </font>
    <font>
      <sz val="11"/>
      <color theme="1"/>
      <name val="Times New Roman"/>
      <family val="1"/>
    </font>
    <font>
      <sz val="11"/>
      <name val="Times New Roman"/>
      <family val="1"/>
    </font>
    <font>
      <sz val="11"/>
      <color indexed="8"/>
      <name val="Times New Roman"/>
      <family val="1"/>
    </font>
    <font>
      <b/>
      <u/>
      <sz val="11"/>
      <name val="Times New Roman"/>
      <family val="1"/>
    </font>
    <font>
      <sz val="11"/>
      <color indexed="10"/>
      <name val="Times New Roman"/>
      <family val="1"/>
    </font>
    <font>
      <sz val="11"/>
      <color rgb="FF000000"/>
      <name val="Times New Roman"/>
      <family val="1"/>
    </font>
    <font>
      <sz val="12"/>
      <color theme="1"/>
      <name val="Times New Roman"/>
      <family val="1"/>
    </font>
    <font>
      <b/>
      <sz val="12"/>
      <name val="Times New Roman"/>
      <family val="1"/>
    </font>
    <font>
      <sz val="12"/>
      <name val="Times New Roman"/>
      <family val="1"/>
    </font>
    <font>
      <sz val="11"/>
      <color rgb="FFFF0000"/>
      <name val="Times New Roman"/>
      <family val="1"/>
    </font>
    <font>
      <sz val="12"/>
      <color rgb="FFFF0000"/>
      <name val="Times New Roman"/>
      <family val="1"/>
    </font>
    <font>
      <sz val="12"/>
      <color indexed="10"/>
      <name val="Times New Roman"/>
      <family val="1"/>
    </font>
    <font>
      <strike/>
      <sz val="11"/>
      <name val="Times New Roman"/>
      <family val="1"/>
    </font>
    <font>
      <sz val="12"/>
      <color indexed="8"/>
      <name val="Times New Roman"/>
      <family val="1"/>
    </font>
    <font>
      <i/>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s>
  <borders count="47">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435">
    <xf numFmtId="0" fontId="0" fillId="0" borderId="0" xfId="0"/>
    <xf numFmtId="0" fontId="10" fillId="0" borderId="0" xfId="0" applyFont="1" applyAlignment="1">
      <alignment vertical="center"/>
    </xf>
    <xf numFmtId="0" fontId="10" fillId="0" borderId="0" xfId="0" applyFont="1" applyFill="1" applyAlignment="1">
      <alignment vertical="center"/>
    </xf>
    <xf numFmtId="0" fontId="10" fillId="0" borderId="0" xfId="0" applyFont="1"/>
    <xf numFmtId="0" fontId="10" fillId="2" borderId="0" xfId="0" applyFont="1" applyFill="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3" fillId="2" borderId="12" xfId="0" applyFont="1" applyFill="1" applyBorder="1" applyAlignment="1">
      <alignment vertical="center"/>
    </xf>
    <xf numFmtId="0" fontId="4" fillId="3" borderId="16"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wrapText="1"/>
    </xf>
    <xf numFmtId="9" fontId="10" fillId="0" borderId="6" xfId="0" applyNumberFormat="1" applyFont="1" applyFill="1" applyBorder="1" applyAlignment="1">
      <alignment horizontal="center" vertical="center"/>
    </xf>
    <xf numFmtId="9" fontId="11" fillId="0" borderId="6" xfId="2"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10" fillId="0" borderId="6" xfId="0" applyFont="1" applyFill="1" applyBorder="1" applyAlignment="1">
      <alignment vertical="center"/>
    </xf>
    <xf numFmtId="0" fontId="11" fillId="0" borderId="19" xfId="0" applyFont="1" applyFill="1" applyBorder="1" applyAlignment="1">
      <alignment horizontal="center" vertical="center" wrapText="1"/>
    </xf>
    <xf numFmtId="9" fontId="11" fillId="0" borderId="19" xfId="2"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6" xfId="0" applyFont="1" applyBorder="1" applyAlignment="1">
      <alignment vertical="center"/>
    </xf>
    <xf numFmtId="0" fontId="4" fillId="0" borderId="6" xfId="0" applyFont="1" applyBorder="1" applyAlignment="1">
      <alignment vertical="center" wrapText="1"/>
    </xf>
    <xf numFmtId="0" fontId="4" fillId="2" borderId="22" xfId="3" applyFont="1" applyFill="1" applyBorder="1" applyAlignment="1">
      <alignment vertical="center" wrapText="1"/>
    </xf>
    <xf numFmtId="0" fontId="4" fillId="2" borderId="23" xfId="3" applyFont="1" applyFill="1" applyBorder="1" applyAlignment="1">
      <alignment vertical="center" wrapText="1"/>
    </xf>
    <xf numFmtId="0" fontId="10" fillId="4" borderId="0" xfId="0" applyFont="1" applyFill="1" applyAlignment="1">
      <alignment vertical="center"/>
    </xf>
    <xf numFmtId="0" fontId="10" fillId="0" borderId="6" xfId="0" applyFont="1" applyFill="1" applyBorder="1" applyAlignment="1">
      <alignment horizontal="left" vertical="center" wrapText="1"/>
    </xf>
    <xf numFmtId="0" fontId="10" fillId="0" borderId="0" xfId="0" applyFont="1" applyFill="1"/>
    <xf numFmtId="0" fontId="4" fillId="0" borderId="16" xfId="0" applyFont="1" applyBorder="1" applyAlignment="1">
      <alignment horizontal="center" vertical="center" wrapText="1"/>
    </xf>
    <xf numFmtId="0" fontId="4" fillId="4" borderId="6" xfId="0"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10" fillId="0" borderId="19" xfId="0" applyFont="1" applyBorder="1" applyAlignment="1">
      <alignment horizontal="left" vertical="center" wrapText="1"/>
    </xf>
    <xf numFmtId="9" fontId="11" fillId="0" borderId="19" xfId="0"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Fill="1" applyBorder="1" applyAlignment="1">
      <alignment horizontal="left" vertical="center" wrapText="1"/>
    </xf>
    <xf numFmtId="0" fontId="11" fillId="0" borderId="19" xfId="0" applyFont="1" applyBorder="1" applyAlignment="1">
      <alignment horizontal="center" vertical="center" wrapText="1"/>
    </xf>
    <xf numFmtId="0" fontId="4" fillId="0" borderId="6" xfId="0" applyFont="1" applyFill="1" applyBorder="1" applyAlignment="1">
      <alignment vertical="center" wrapText="1"/>
    </xf>
    <xf numFmtId="0" fontId="4" fillId="0" borderId="22" xfId="3" applyFont="1" applyFill="1" applyBorder="1" applyAlignment="1">
      <alignment vertical="center" wrapText="1"/>
    </xf>
    <xf numFmtId="0" fontId="4" fillId="0" borderId="23" xfId="3" applyFont="1" applyFill="1" applyBorder="1" applyAlignment="1">
      <alignment vertical="center" wrapText="1"/>
    </xf>
    <xf numFmtId="0" fontId="4" fillId="0" borderId="24" xfId="3" applyFont="1" applyFill="1" applyBorder="1" applyAlignment="1">
      <alignment vertical="center" wrapText="1"/>
    </xf>
    <xf numFmtId="0" fontId="11" fillId="2" borderId="6" xfId="0" applyFont="1" applyFill="1" applyBorder="1" applyAlignment="1">
      <alignment horizontal="center" vertical="center" wrapText="1"/>
    </xf>
    <xf numFmtId="0" fontId="11" fillId="2" borderId="19" xfId="0" applyFont="1" applyFill="1" applyBorder="1" applyAlignment="1">
      <alignment horizontal="center" vertical="center" wrapText="1"/>
    </xf>
    <xf numFmtId="9" fontId="10" fillId="0" borderId="6" xfId="0" applyNumberFormat="1" applyFont="1" applyBorder="1" applyAlignment="1">
      <alignment horizontal="center" vertical="center"/>
    </xf>
    <xf numFmtId="0" fontId="10"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0" fillId="2" borderId="6"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0" fillId="0" borderId="6" xfId="0" applyFont="1" applyBorder="1" applyAlignment="1">
      <alignment vertical="center" wrapText="1"/>
    </xf>
    <xf numFmtId="0" fontId="11" fillId="0" borderId="22" xfId="0" applyFont="1" applyBorder="1" applyAlignment="1">
      <alignment horizontal="center" vertical="center" wrapText="1"/>
    </xf>
    <xf numFmtId="9" fontId="11" fillId="0" borderId="6" xfId="2" applyFont="1" applyBorder="1" applyAlignment="1">
      <alignment horizontal="center" vertical="center" wrapText="1"/>
    </xf>
    <xf numFmtId="0" fontId="11" fillId="0" borderId="6" xfId="0" applyFont="1" applyBorder="1" applyAlignment="1">
      <alignment vertical="center" wrapText="1"/>
    </xf>
    <xf numFmtId="9" fontId="11" fillId="0" borderId="29" xfId="2" applyFont="1" applyBorder="1" applyAlignment="1">
      <alignment horizontal="center" vertical="center" wrapText="1"/>
    </xf>
    <xf numFmtId="9" fontId="11" fillId="0" borderId="20"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vertical="center" wrapText="1"/>
    </xf>
    <xf numFmtId="0" fontId="11" fillId="0" borderId="23" xfId="0" applyFont="1" applyBorder="1" applyAlignment="1">
      <alignment horizontal="center" vertical="center" wrapText="1"/>
    </xf>
    <xf numFmtId="0" fontId="11" fillId="0" borderId="19" xfId="0" applyFont="1" applyBorder="1" applyAlignment="1">
      <alignment vertical="center" wrapText="1"/>
    </xf>
    <xf numFmtId="0" fontId="11" fillId="0" borderId="29" xfId="0" applyFont="1" applyBorder="1" applyAlignment="1">
      <alignment vertical="center" wrapText="1"/>
    </xf>
    <xf numFmtId="0" fontId="11"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4" xfId="0" applyFont="1" applyFill="1" applyBorder="1" applyAlignment="1">
      <alignment horizontal="center" vertical="center" wrapText="1"/>
    </xf>
    <xf numFmtId="9" fontId="11" fillId="0" borderId="24" xfId="0" applyNumberFormat="1" applyFont="1" applyFill="1" applyBorder="1" applyAlignment="1">
      <alignment horizontal="center" vertical="center" wrapText="1"/>
    </xf>
    <xf numFmtId="0" fontId="4" fillId="0" borderId="23" xfId="0" applyFont="1" applyFill="1" applyBorder="1" applyAlignment="1">
      <alignment horizontal="center" vertical="center" wrapText="1"/>
    </xf>
    <xf numFmtId="0" fontId="15" fillId="0" borderId="24" xfId="0" applyFont="1" applyFill="1" applyBorder="1" applyAlignment="1">
      <alignment vertical="center"/>
    </xf>
    <xf numFmtId="0" fontId="16" fillId="0" borderId="0" xfId="0" applyFont="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12" xfId="0" applyFont="1" applyFill="1" applyBorder="1" applyAlignment="1">
      <alignment vertical="center"/>
    </xf>
    <xf numFmtId="0" fontId="17" fillId="2" borderId="0" xfId="0" applyFont="1" applyFill="1" applyAlignment="1">
      <alignment horizontal="center" vertical="center" wrapText="1"/>
    </xf>
    <xf numFmtId="9" fontId="18" fillId="0" borderId="6" xfId="0" applyNumberFormat="1" applyFont="1" applyFill="1" applyBorder="1" applyAlignment="1">
      <alignment horizontal="center" vertical="center" wrapText="1"/>
    </xf>
    <xf numFmtId="0" fontId="16" fillId="0" borderId="6" xfId="0" applyFont="1" applyFill="1" applyBorder="1" applyAlignment="1">
      <alignment vertical="center"/>
    </xf>
    <xf numFmtId="0" fontId="16" fillId="0" borderId="0" xfId="0" applyFont="1" applyFill="1" applyAlignment="1">
      <alignment vertical="center"/>
    </xf>
    <xf numFmtId="9" fontId="18" fillId="0" borderId="6" xfId="2"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22" xfId="3" applyFont="1" applyFill="1" applyBorder="1" applyAlignment="1">
      <alignment vertical="center" wrapText="1"/>
    </xf>
    <xf numFmtId="0" fontId="17" fillId="0" borderId="23" xfId="3" applyFont="1" applyFill="1" applyBorder="1" applyAlignment="1">
      <alignment vertical="center" wrapText="1"/>
    </xf>
    <xf numFmtId="0" fontId="16" fillId="0" borderId="0" xfId="0" applyFont="1" applyFill="1"/>
    <xf numFmtId="0" fontId="16" fillId="2" borderId="0" xfId="0" applyFont="1" applyFill="1" applyAlignment="1">
      <alignment vertical="center"/>
    </xf>
    <xf numFmtId="0" fontId="11" fillId="0" borderId="6" xfId="0" applyFont="1" applyFill="1" applyBorder="1" applyAlignment="1">
      <alignment horizontal="center" vertical="center" wrapText="1"/>
    </xf>
    <xf numFmtId="0" fontId="10" fillId="0" borderId="0" xfId="0" applyFont="1" applyAlignment="1">
      <alignment horizontal="left" vertical="center"/>
    </xf>
    <xf numFmtId="0" fontId="4" fillId="2" borderId="0" xfId="0" applyFont="1" applyFill="1" applyAlignment="1">
      <alignment horizontal="left" vertical="center" wrapText="1"/>
    </xf>
    <xf numFmtId="0" fontId="4" fillId="3" borderId="29" xfId="0" applyFont="1" applyFill="1" applyBorder="1" applyAlignment="1">
      <alignment horizontal="center" vertical="center" wrapText="1"/>
    </xf>
    <xf numFmtId="1" fontId="11" fillId="0" borderId="6" xfId="0" applyNumberFormat="1" applyFont="1" applyBorder="1" applyAlignment="1">
      <alignment horizontal="center" vertical="center" wrapText="1"/>
    </xf>
    <xf numFmtId="1" fontId="10" fillId="0" borderId="6" xfId="2" applyNumberFormat="1" applyFont="1" applyFill="1" applyBorder="1" applyAlignment="1">
      <alignment horizontal="center" vertical="center" wrapText="1"/>
    </xf>
    <xf numFmtId="0" fontId="10" fillId="0" borderId="19" xfId="0" applyFont="1" applyBorder="1" applyAlignment="1">
      <alignment vertical="center"/>
    </xf>
    <xf numFmtId="9" fontId="11" fillId="0" borderId="19" xfId="0" applyNumberFormat="1" applyFont="1" applyBorder="1" applyAlignment="1">
      <alignment horizontal="center" vertical="center"/>
    </xf>
    <xf numFmtId="9" fontId="10" fillId="0" borderId="19" xfId="0" applyNumberFormat="1" applyFont="1" applyBorder="1" applyAlignment="1">
      <alignment horizontal="center" vertical="center"/>
    </xf>
    <xf numFmtId="9" fontId="10" fillId="0" borderId="6" xfId="2" applyFont="1" applyFill="1" applyBorder="1" applyAlignment="1">
      <alignment horizontal="center" vertical="center" wrapText="1"/>
    </xf>
    <xf numFmtId="41" fontId="11" fillId="2" borderId="6" xfId="1" applyFont="1" applyFill="1" applyBorder="1" applyAlignment="1" applyProtection="1">
      <alignment vertical="center" wrapText="1"/>
    </xf>
    <xf numFmtId="0" fontId="11" fillId="0" borderId="24" xfId="0" applyFont="1" applyBorder="1" applyAlignment="1">
      <alignment horizontal="center" vertical="center" wrapText="1"/>
    </xf>
    <xf numFmtId="0" fontId="11" fillId="2" borderId="22" xfId="3" applyFont="1" applyFill="1" applyBorder="1" applyAlignment="1">
      <alignment vertical="center" wrapText="1"/>
    </xf>
    <xf numFmtId="0" fontId="11" fillId="0" borderId="24" xfId="0" applyFont="1" applyBorder="1" applyAlignment="1">
      <alignment vertical="center" wrapText="1"/>
    </xf>
    <xf numFmtId="0" fontId="10" fillId="0" borderId="19" xfId="0" applyFont="1" applyBorder="1" applyAlignment="1">
      <alignment vertical="center" wrapText="1"/>
    </xf>
    <xf numFmtId="9" fontId="11" fillId="0" borderId="27"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24" xfId="0" applyNumberFormat="1" applyFont="1" applyBorder="1" applyAlignment="1">
      <alignment horizontal="center" vertical="center" wrapText="1"/>
    </xf>
    <xf numFmtId="0" fontId="11" fillId="0" borderId="28" xfId="0" applyFont="1" applyBorder="1" applyAlignment="1">
      <alignment vertical="center" wrapText="1"/>
    </xf>
    <xf numFmtId="9" fontId="11" fillId="0" borderId="7" xfId="2" applyFont="1" applyFill="1" applyBorder="1" applyAlignment="1">
      <alignment horizontal="center" vertical="center" wrapText="1"/>
    </xf>
    <xf numFmtId="0" fontId="11" fillId="0" borderId="19" xfId="0" applyFont="1" applyBorder="1" applyAlignment="1">
      <alignment horizontal="left" vertical="center" wrapText="1"/>
    </xf>
    <xf numFmtId="0" fontId="10" fillId="0" borderId="19" xfId="0" applyFont="1" applyBorder="1" applyAlignment="1">
      <alignment horizontal="center" vertical="center" wrapText="1"/>
    </xf>
    <xf numFmtId="0" fontId="11" fillId="0" borderId="40" xfId="0" applyFont="1" applyBorder="1" applyAlignment="1">
      <alignment vertical="center" wrapText="1"/>
    </xf>
    <xf numFmtId="0" fontId="10" fillId="0" borderId="10" xfId="0" applyFont="1" applyBorder="1" applyAlignment="1">
      <alignment horizontal="left" vertical="center" wrapText="1"/>
    </xf>
    <xf numFmtId="0" fontId="11" fillId="0" borderId="40" xfId="0" applyFont="1" applyBorder="1" applyAlignment="1">
      <alignment horizontal="center" vertical="center" wrapText="1"/>
    </xf>
    <xf numFmtId="0" fontId="11" fillId="0" borderId="10" xfId="0" applyFont="1" applyBorder="1" applyAlignment="1">
      <alignment horizontal="center" vertical="center" wrapText="1"/>
    </xf>
    <xf numFmtId="9" fontId="11" fillId="0" borderId="21" xfId="0" applyNumberFormat="1" applyFont="1" applyBorder="1" applyAlignment="1">
      <alignment horizontal="center" vertical="center" wrapText="1"/>
    </xf>
    <xf numFmtId="9" fontId="11" fillId="0" borderId="29" xfId="0" applyNumberFormat="1" applyFont="1" applyBorder="1" applyAlignment="1">
      <alignment horizontal="center" vertical="center" wrapText="1"/>
    </xf>
    <xf numFmtId="0" fontId="11" fillId="0" borderId="29" xfId="0" applyFont="1" applyBorder="1" applyAlignment="1">
      <alignment horizontal="left" vertical="center" wrapText="1"/>
    </xf>
    <xf numFmtId="0" fontId="10" fillId="0" borderId="6" xfId="0" applyFont="1" applyBorder="1" applyAlignment="1">
      <alignment horizontal="center" vertical="center" wrapText="1"/>
    </xf>
    <xf numFmtId="0" fontId="4" fillId="3" borderId="29"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11" fillId="0" borderId="6" xfId="0" applyFont="1" applyBorder="1" applyAlignment="1">
      <alignment horizontal="justify" vertical="center" wrapText="1"/>
    </xf>
    <xf numFmtId="1" fontId="11" fillId="0" borderId="6" xfId="2" applyNumberFormat="1" applyFont="1" applyFill="1" applyBorder="1" applyAlignment="1">
      <alignment horizontal="center" vertical="center" wrapText="1"/>
    </xf>
    <xf numFmtId="0" fontId="4" fillId="0" borderId="19" xfId="0" applyFont="1" applyBorder="1" applyAlignment="1">
      <alignment vertical="center" wrapText="1"/>
    </xf>
    <xf numFmtId="0" fontId="4" fillId="2" borderId="27" xfId="3" applyFont="1" applyFill="1" applyBorder="1" applyAlignment="1">
      <alignment vertical="center" wrapText="1"/>
    </xf>
    <xf numFmtId="0" fontId="4" fillId="2" borderId="32" xfId="3" applyFont="1" applyFill="1" applyBorder="1" applyAlignment="1">
      <alignment vertical="center" wrapText="1"/>
    </xf>
    <xf numFmtId="9" fontId="10" fillId="0" borderId="6" xfId="0" applyNumberFormat="1" applyFont="1" applyBorder="1" applyAlignment="1">
      <alignment horizontal="center" vertical="center" wrapText="1"/>
    </xf>
    <xf numFmtId="0" fontId="19" fillId="0" borderId="0" xfId="0" applyFont="1" applyAlignment="1">
      <alignment vertical="center" wrapText="1"/>
    </xf>
    <xf numFmtId="0" fontId="17" fillId="3" borderId="1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29" xfId="0" applyFont="1" applyBorder="1" applyAlignment="1">
      <alignment horizontal="center" vertical="center" wrapText="1"/>
    </xf>
    <xf numFmtId="0" fontId="16" fillId="0" borderId="6" xfId="0" applyFont="1" applyBorder="1" applyAlignment="1">
      <alignment horizontal="center" vertical="center" wrapText="1"/>
    </xf>
    <xf numFmtId="9" fontId="18" fillId="0" borderId="6" xfId="0" applyNumberFormat="1" applyFont="1" applyBorder="1" applyAlignment="1">
      <alignment horizontal="center" vertical="center" wrapText="1"/>
    </xf>
    <xf numFmtId="0" fontId="16" fillId="0" borderId="6" xfId="0" applyFont="1" applyBorder="1" applyAlignment="1">
      <alignment vertical="center"/>
    </xf>
    <xf numFmtId="0" fontId="17" fillId="0" borderId="6" xfId="0" applyFont="1" applyBorder="1" applyAlignment="1">
      <alignment vertical="center" wrapText="1"/>
    </xf>
    <xf numFmtId="0" fontId="17" fillId="2" borderId="22" xfId="3" applyFont="1" applyFill="1" applyBorder="1" applyAlignment="1">
      <alignment vertical="center" wrapText="1"/>
    </xf>
    <xf numFmtId="0" fontId="17" fillId="2" borderId="23" xfId="3" applyFont="1" applyFill="1" applyBorder="1" applyAlignment="1">
      <alignment vertical="center" wrapText="1"/>
    </xf>
    <xf numFmtId="0" fontId="16" fillId="0" borderId="0" xfId="0" applyFont="1"/>
    <xf numFmtId="0" fontId="17" fillId="0" borderId="0" xfId="0" applyFont="1" applyAlignment="1">
      <alignment horizontal="center" vertical="center" wrapText="1"/>
    </xf>
    <xf numFmtId="0" fontId="17" fillId="0" borderId="23" xfId="3" applyFont="1" applyBorder="1" applyAlignment="1">
      <alignment vertical="center" wrapText="1"/>
    </xf>
    <xf numFmtId="0" fontId="18" fillId="0" borderId="0" xfId="0" applyFont="1" applyAlignment="1">
      <alignment vertical="center"/>
    </xf>
    <xf numFmtId="10" fontId="10" fillId="0" borderId="0" xfId="0" applyNumberFormat="1" applyFont="1" applyAlignment="1">
      <alignment vertical="center"/>
    </xf>
    <xf numFmtId="0" fontId="10" fillId="0" borderId="24" xfId="0" applyFont="1" applyBorder="1" applyAlignment="1">
      <alignment horizontal="center" vertical="center" wrapText="1"/>
    </xf>
    <xf numFmtId="9" fontId="11" fillId="2" borderId="6" xfId="2" applyFont="1" applyFill="1" applyBorder="1" applyAlignment="1">
      <alignment horizontal="center" vertical="center" wrapText="1"/>
    </xf>
    <xf numFmtId="9" fontId="11" fillId="2" borderId="6" xfId="0" applyNumberFormat="1" applyFont="1" applyFill="1" applyBorder="1" applyAlignment="1">
      <alignment horizontal="center" vertical="center" wrapText="1"/>
    </xf>
    <xf numFmtId="10" fontId="19" fillId="0" borderId="0" xfId="0" applyNumberFormat="1" applyFont="1" applyAlignment="1">
      <alignment vertical="center" wrapText="1"/>
    </xf>
    <xf numFmtId="0" fontId="11" fillId="0" borderId="0" xfId="0" applyFont="1" applyAlignment="1">
      <alignment horizontal="center" vertical="center" wrapText="1"/>
    </xf>
    <xf numFmtId="9" fontId="11" fillId="0" borderId="6" xfId="0" applyNumberFormat="1" applyFont="1" applyBorder="1" applyAlignment="1">
      <alignment horizontal="center" vertical="center"/>
    </xf>
    <xf numFmtId="0" fontId="10" fillId="0" borderId="6" xfId="0" applyFont="1" applyBorder="1" applyAlignment="1">
      <alignment horizontal="justify" vertical="center" wrapText="1"/>
    </xf>
    <xf numFmtId="9" fontId="10" fillId="2" borderId="6"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9" fontId="10" fillId="2" borderId="22" xfId="2" applyFont="1" applyFill="1" applyBorder="1" applyAlignment="1">
      <alignment horizontal="center" vertical="center" wrapText="1"/>
    </xf>
    <xf numFmtId="10" fontId="19" fillId="0" borderId="0" xfId="0" applyNumberFormat="1" applyFont="1" applyAlignment="1">
      <alignment vertical="center"/>
    </xf>
    <xf numFmtId="0" fontId="10" fillId="2" borderId="6" xfId="4" applyFont="1" applyFill="1" applyBorder="1" applyAlignment="1">
      <alignment horizontal="center" vertical="center" wrapText="1"/>
    </xf>
    <xf numFmtId="0" fontId="10" fillId="0" borderId="6" xfId="0" applyFont="1" applyBorder="1" applyAlignment="1">
      <alignment horizontal="left" vertical="center" wrapText="1"/>
    </xf>
    <xf numFmtId="9" fontId="10" fillId="0" borderId="22" xfId="2" applyFont="1" applyBorder="1" applyAlignment="1">
      <alignment horizontal="center" vertical="center" wrapText="1"/>
    </xf>
    <xf numFmtId="49" fontId="11" fillId="0" borderId="6" xfId="3" applyNumberFormat="1" applyFont="1" applyBorder="1" applyAlignment="1">
      <alignment horizontal="center" vertical="center" wrapText="1"/>
    </xf>
    <xf numFmtId="0" fontId="11" fillId="0" borderId="6" xfId="3" applyFont="1" applyBorder="1" applyAlignment="1">
      <alignment horizontal="left" vertical="center" wrapText="1"/>
    </xf>
    <xf numFmtId="0" fontId="11" fillId="0" borderId="6" xfId="3" applyFont="1" applyBorder="1" applyAlignment="1">
      <alignment horizontal="center" vertical="center" wrapText="1"/>
    </xf>
    <xf numFmtId="0" fontId="10" fillId="0" borderId="6" xfId="4" applyFont="1" applyBorder="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horizontal="justify" vertical="top" wrapText="1"/>
    </xf>
    <xf numFmtId="0" fontId="11" fillId="2" borderId="6" xfId="0" applyFont="1" applyFill="1" applyBorder="1" applyAlignment="1">
      <alignment vertical="center" wrapText="1"/>
    </xf>
    <xf numFmtId="9" fontId="10" fillId="2" borderId="6" xfId="0" applyNumberFormat="1" applyFont="1" applyFill="1" applyBorder="1" applyAlignment="1">
      <alignment horizontal="center" vertical="center"/>
    </xf>
    <xf numFmtId="1" fontId="11" fillId="0" borderId="6" xfId="0" applyNumberFormat="1" applyFont="1" applyBorder="1" applyAlignment="1">
      <alignment horizontal="center" vertical="center"/>
    </xf>
    <xf numFmtId="0" fontId="18" fillId="0" borderId="6" xfId="0" applyFont="1" applyBorder="1" applyAlignment="1">
      <alignment horizontal="center" vertical="center" wrapText="1"/>
    </xf>
    <xf numFmtId="9" fontId="16" fillId="0" borderId="6" xfId="0" applyNumberFormat="1" applyFont="1" applyBorder="1" applyAlignment="1">
      <alignment horizontal="center" vertical="center"/>
    </xf>
    <xf numFmtId="0" fontId="18"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4" fillId="2" borderId="0" xfId="0" applyFont="1" applyFill="1" applyAlignment="1">
      <alignment horizontal="center" wrapText="1"/>
    </xf>
    <xf numFmtId="0" fontId="17" fillId="3" borderId="6"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6" xfId="0" applyFont="1" applyBorder="1" applyAlignment="1">
      <alignment horizontal="center" vertical="center" wrapText="1"/>
    </xf>
    <xf numFmtId="0" fontId="10" fillId="2" borderId="6" xfId="0" applyFont="1" applyFill="1" applyBorder="1" applyAlignment="1">
      <alignment vertical="center" wrapText="1"/>
    </xf>
    <xf numFmtId="41" fontId="10" fillId="0" borderId="6" xfId="1" applyFont="1" applyBorder="1" applyAlignment="1">
      <alignment horizontal="center" vertical="center"/>
    </xf>
    <xf numFmtId="1" fontId="10" fillId="0" borderId="6" xfId="0" applyNumberFormat="1" applyFont="1" applyBorder="1" applyAlignment="1">
      <alignment horizontal="center" vertical="center"/>
    </xf>
    <xf numFmtId="0" fontId="18" fillId="2" borderId="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4" borderId="6" xfId="0" applyFont="1" applyFill="1" applyBorder="1" applyAlignment="1">
      <alignment horizontal="center" vertical="center" wrapText="1"/>
    </xf>
    <xf numFmtId="0" fontId="16" fillId="0" borderId="6" xfId="0" applyFont="1" applyFill="1" applyBorder="1" applyAlignment="1">
      <alignment vertical="center" wrapText="1"/>
    </xf>
    <xf numFmtId="0" fontId="18" fillId="0" borderId="21"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6" fillId="0" borderId="0" xfId="0" applyFont="1" applyBorder="1" applyAlignment="1">
      <alignment vertical="center"/>
    </xf>
    <xf numFmtId="0" fontId="2" fillId="2" borderId="41" xfId="0" applyFont="1" applyFill="1" applyBorder="1" applyAlignment="1">
      <alignment vertical="center"/>
    </xf>
    <xf numFmtId="0" fontId="2" fillId="2" borderId="45" xfId="0" applyFont="1" applyFill="1" applyBorder="1" applyAlignment="1">
      <alignment vertical="center"/>
    </xf>
    <xf numFmtId="0" fontId="2" fillId="2" borderId="45" xfId="0" applyFont="1" applyFill="1" applyBorder="1" applyAlignment="1">
      <alignment vertical="center" wrapText="1"/>
    </xf>
    <xf numFmtId="0" fontId="2" fillId="2" borderId="46" xfId="0" applyFont="1" applyFill="1" applyBorder="1" applyAlignment="1">
      <alignment vertical="center"/>
    </xf>
    <xf numFmtId="0" fontId="17" fillId="2" borderId="0" xfId="0" applyFont="1" applyFill="1" applyAlignment="1">
      <alignment horizontal="left" vertical="center" wrapText="1"/>
    </xf>
    <xf numFmtId="0" fontId="16" fillId="0" borderId="0" xfId="0" applyFont="1" applyBorder="1" applyAlignment="1">
      <alignment horizontal="center" vertical="center"/>
    </xf>
    <xf numFmtId="0" fontId="18" fillId="0" borderId="6" xfId="0" applyFont="1" applyFill="1" applyBorder="1" applyAlignment="1">
      <alignment horizontal="left" vertical="center" wrapText="1"/>
    </xf>
    <xf numFmtId="1" fontId="18" fillId="0" borderId="6" xfId="0" applyNumberFormat="1" applyFont="1" applyFill="1" applyBorder="1" applyAlignment="1">
      <alignment horizontal="center" vertical="center" wrapText="1"/>
    </xf>
    <xf numFmtId="0" fontId="16" fillId="0" borderId="0" xfId="0" applyFont="1" applyFill="1" applyBorder="1" applyAlignment="1">
      <alignment vertical="center"/>
    </xf>
    <xf numFmtId="2" fontId="18" fillId="0" borderId="6" xfId="3" applyNumberFormat="1" applyFont="1" applyFill="1" applyBorder="1" applyAlignment="1">
      <alignment horizontal="left" vertical="center" wrapText="1"/>
    </xf>
    <xf numFmtId="0" fontId="18" fillId="0" borderId="19"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Border="1"/>
    <xf numFmtId="0" fontId="18" fillId="0" borderId="22" xfId="3" applyFont="1" applyFill="1" applyBorder="1" applyAlignment="1">
      <alignment vertical="center" wrapText="1"/>
    </xf>
    <xf numFmtId="0" fontId="16" fillId="0" borderId="0" xfId="0" applyFont="1" applyAlignment="1">
      <alignment horizontal="left" vertical="center"/>
    </xf>
    <xf numFmtId="0" fontId="10" fillId="0" borderId="29" xfId="0" applyFont="1" applyBorder="1" applyAlignment="1">
      <alignment horizontal="center" vertical="center" wrapText="1"/>
    </xf>
    <xf numFmtId="9" fontId="11" fillId="0" borderId="30"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1" fontId="10" fillId="0" borderId="6" xfId="2" applyNumberFormat="1" applyFont="1" applyBorder="1" applyAlignment="1">
      <alignment horizontal="center" vertical="center"/>
    </xf>
    <xf numFmtId="0" fontId="11" fillId="0" borderId="22" xfId="0" applyFont="1" applyFill="1" applyBorder="1" applyAlignment="1">
      <alignment horizontal="center" vertical="center" wrapText="1"/>
    </xf>
    <xf numFmtId="0" fontId="4" fillId="0" borderId="22" xfId="3" applyFont="1" applyFill="1" applyBorder="1" applyAlignment="1">
      <alignment vertical="center"/>
    </xf>
    <xf numFmtId="0" fontId="10" fillId="0" borderId="6" xfId="0" applyFont="1" applyBorder="1" applyAlignment="1">
      <alignment wrapText="1"/>
    </xf>
    <xf numFmtId="0" fontId="11" fillId="0" borderId="6" xfId="0" applyFont="1" applyBorder="1" applyAlignment="1">
      <alignment horizontal="center" vertical="center" wrapText="1"/>
    </xf>
    <xf numFmtId="0" fontId="4" fillId="3" borderId="6" xfId="0"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3" borderId="21" xfId="3" applyFont="1" applyFill="1" applyBorder="1" applyAlignment="1">
      <alignment horizontal="center" vertical="center" wrapText="1"/>
    </xf>
    <xf numFmtId="0" fontId="3" fillId="3" borderId="25" xfId="3" applyFont="1" applyFill="1" applyBorder="1" applyAlignment="1">
      <alignment horizontal="center" vertical="center" wrapText="1"/>
    </xf>
    <xf numFmtId="0" fontId="3" fillId="3" borderId="26"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9" xfId="0" applyFont="1" applyBorder="1" applyAlignment="1">
      <alignment horizontal="center" vertical="center" wrapText="1"/>
    </xf>
    <xf numFmtId="0" fontId="4" fillId="3" borderId="6" xfId="3" applyFont="1" applyFill="1" applyBorder="1" applyAlignment="1">
      <alignment horizontal="center" vertical="center"/>
    </xf>
    <xf numFmtId="0" fontId="4" fillId="0" borderId="22" xfId="3" applyFont="1" applyBorder="1" applyAlignment="1">
      <alignment horizontal="left" vertical="center"/>
    </xf>
    <xf numFmtId="0" fontId="4" fillId="0" borderId="23" xfId="3" applyFont="1" applyBorder="1" applyAlignment="1">
      <alignment horizontal="left" vertical="center"/>
    </xf>
    <xf numFmtId="0" fontId="4" fillId="0" borderId="24" xfId="3" applyFont="1" applyBorder="1" applyAlignment="1">
      <alignment horizontal="left" vertical="center"/>
    </xf>
    <xf numFmtId="0" fontId="4" fillId="3" borderId="6" xfId="3" applyFont="1" applyFill="1" applyBorder="1" applyAlignment="1">
      <alignment horizontal="center" vertical="center" wrapText="1"/>
    </xf>
    <xf numFmtId="0" fontId="4" fillId="2" borderId="6" xfId="3" applyFont="1" applyFill="1" applyBorder="1" applyAlignment="1">
      <alignment horizontal="left" vertical="center" wrapText="1"/>
    </xf>
    <xf numFmtId="15" fontId="4" fillId="3" borderId="6" xfId="0" applyNumberFormat="1" applyFont="1" applyFill="1" applyBorder="1" applyAlignment="1">
      <alignment horizontal="center" vertical="center" wrapText="1"/>
    </xf>
    <xf numFmtId="0" fontId="4" fillId="2" borderId="22" xfId="3" applyFont="1" applyFill="1" applyBorder="1" applyAlignment="1">
      <alignment horizontal="left" vertical="center" wrapText="1"/>
    </xf>
    <xf numFmtId="0" fontId="4" fillId="2" borderId="23" xfId="3" applyFont="1" applyFill="1" applyBorder="1" applyAlignment="1">
      <alignment horizontal="left" vertical="center" wrapText="1"/>
    </xf>
    <xf numFmtId="0" fontId="4" fillId="2" borderId="24" xfId="3"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2" xfId="3" applyFont="1" applyFill="1" applyBorder="1" applyAlignment="1">
      <alignment horizontal="left" vertical="center"/>
    </xf>
    <xf numFmtId="0" fontId="4" fillId="0" borderId="23" xfId="3" applyFont="1" applyFill="1" applyBorder="1" applyAlignment="1">
      <alignment horizontal="left" vertical="center"/>
    </xf>
    <xf numFmtId="0" fontId="4" fillId="0" borderId="24" xfId="3" applyFont="1" applyFill="1" applyBorder="1" applyAlignment="1">
      <alignment horizontal="left" vertical="center"/>
    </xf>
    <xf numFmtId="0" fontId="4" fillId="0" borderId="6" xfId="3" applyFont="1" applyFill="1" applyBorder="1" applyAlignment="1">
      <alignment horizontal="center" vertical="center" wrapText="1"/>
    </xf>
    <xf numFmtId="0" fontId="4" fillId="0" borderId="6" xfId="3" applyFont="1" applyFill="1" applyBorder="1" applyAlignment="1">
      <alignment horizontal="left" vertical="center" wrapText="1"/>
    </xf>
    <xf numFmtId="0" fontId="4" fillId="0" borderId="23" xfId="3" applyFont="1" applyFill="1" applyBorder="1" applyAlignment="1">
      <alignment horizontal="left" vertical="center" wrapText="1"/>
    </xf>
    <xf numFmtId="0" fontId="4" fillId="4" borderId="6" xfId="0" applyFont="1" applyFill="1" applyBorder="1" applyAlignment="1">
      <alignment horizontal="center" vertical="center" wrapText="1"/>
    </xf>
    <xf numFmtId="15" fontId="4" fillId="4"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2" xfId="3" applyFont="1" applyFill="1" applyBorder="1" applyAlignment="1">
      <alignment horizontal="left" vertical="center" wrapText="1"/>
    </xf>
    <xf numFmtId="0" fontId="4" fillId="0" borderId="24" xfId="3" applyFont="1" applyFill="1" applyBorder="1" applyAlignment="1">
      <alignment horizontal="left" vertical="center" wrapText="1"/>
    </xf>
    <xf numFmtId="0" fontId="11" fillId="0" borderId="23" xfId="3" applyFont="1" applyFill="1" applyBorder="1" applyAlignment="1">
      <alignment horizontal="left" vertical="center" wrapText="1"/>
    </xf>
    <xf numFmtId="0" fontId="11" fillId="0" borderId="6" xfId="3" applyFont="1" applyFill="1" applyBorder="1" applyAlignment="1">
      <alignment horizontal="left" vertical="center" wrapText="1"/>
    </xf>
    <xf numFmtId="0" fontId="3" fillId="0" borderId="20" xfId="3" applyFont="1" applyFill="1" applyBorder="1" applyAlignment="1">
      <alignment horizontal="center" vertical="center" wrapText="1"/>
    </xf>
    <xf numFmtId="0" fontId="3" fillId="0" borderId="21"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4" fillId="0" borderId="6" xfId="3" applyFont="1" applyFill="1" applyBorder="1" applyAlignment="1">
      <alignment horizontal="center" vertical="center"/>
    </xf>
    <xf numFmtId="0" fontId="11" fillId="0" borderId="22" xfId="3" applyFont="1" applyFill="1" applyBorder="1" applyAlignment="1">
      <alignment horizontal="left" vertical="center" wrapText="1"/>
    </xf>
    <xf numFmtId="0" fontId="11" fillId="0" borderId="24" xfId="3" applyFont="1" applyFill="1" applyBorder="1" applyAlignment="1">
      <alignment horizontal="left" vertical="center" wrapText="1"/>
    </xf>
    <xf numFmtId="0" fontId="4" fillId="4" borderId="2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0" borderId="20" xfId="3" applyFont="1" applyFill="1" applyBorder="1" applyAlignment="1">
      <alignment horizontal="center" vertical="center" wrapText="1"/>
    </xf>
    <xf numFmtId="0" fontId="4" fillId="0" borderId="31" xfId="3" applyFont="1" applyFill="1" applyBorder="1" applyAlignment="1">
      <alignment horizontal="center" vertical="center" wrapText="1"/>
    </xf>
    <xf numFmtId="0" fontId="4" fillId="0" borderId="21"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28" xfId="3" applyFont="1" applyFill="1" applyBorder="1" applyAlignment="1">
      <alignment horizontal="center" vertical="center" wrapText="1"/>
    </xf>
    <xf numFmtId="15" fontId="4" fillId="4" borderId="22" xfId="0" applyNumberFormat="1" applyFont="1" applyFill="1" applyBorder="1" applyAlignment="1">
      <alignment horizontal="center" vertical="center" wrapText="1"/>
    </xf>
    <xf numFmtId="15" fontId="4" fillId="4" borderId="23" xfId="0" applyNumberFormat="1" applyFont="1" applyFill="1" applyBorder="1" applyAlignment="1">
      <alignment horizontal="center" vertical="center" wrapText="1"/>
    </xf>
    <xf numFmtId="15" fontId="4" fillId="4" borderId="24" xfId="0" applyNumberFormat="1"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19" xfId="3"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0" fontId="17" fillId="0" borderId="22" xfId="3" applyFont="1" applyBorder="1" applyAlignment="1">
      <alignment horizontal="left" vertical="center"/>
    </xf>
    <xf numFmtId="0" fontId="17" fillId="0" borderId="23" xfId="3" applyFont="1" applyBorder="1" applyAlignment="1">
      <alignment horizontal="left" vertical="center"/>
    </xf>
    <xf numFmtId="0" fontId="17" fillId="0" borderId="24" xfId="3" applyFont="1" applyBorder="1" applyAlignment="1">
      <alignment horizontal="left" vertical="center"/>
    </xf>
    <xf numFmtId="0" fontId="17" fillId="3" borderId="6" xfId="3" applyFont="1" applyFill="1" applyBorder="1" applyAlignment="1">
      <alignment horizontal="center" vertical="center" wrapText="1"/>
    </xf>
    <xf numFmtId="0" fontId="17" fillId="2" borderId="6" xfId="3" applyFont="1" applyFill="1" applyBorder="1" applyAlignment="1">
      <alignment horizontal="left" vertical="center" wrapText="1"/>
    </xf>
    <xf numFmtId="0" fontId="18" fillId="2" borderId="23" xfId="3" applyFont="1" applyFill="1" applyBorder="1" applyAlignment="1">
      <alignment horizontal="center" vertical="center" wrapText="1"/>
    </xf>
    <xf numFmtId="0" fontId="18" fillId="2" borderId="24" xfId="3" applyFont="1" applyFill="1" applyBorder="1" applyAlignment="1">
      <alignment horizontal="center" vertical="center" wrapText="1"/>
    </xf>
    <xf numFmtId="0" fontId="17" fillId="3" borderId="6" xfId="0" applyFont="1" applyFill="1" applyBorder="1" applyAlignment="1">
      <alignment horizontal="center" vertical="center" wrapText="1"/>
    </xf>
    <xf numFmtId="15" fontId="17" fillId="3" borderId="6" xfId="0" applyNumberFormat="1" applyFont="1" applyFill="1" applyBorder="1" applyAlignment="1">
      <alignment horizontal="center" vertical="center" wrapText="1"/>
    </xf>
    <xf numFmtId="0" fontId="17" fillId="2" borderId="22" xfId="3" applyFont="1" applyFill="1" applyBorder="1" applyAlignment="1">
      <alignment horizontal="left" vertical="center" wrapText="1"/>
    </xf>
    <xf numFmtId="0" fontId="17" fillId="2" borderId="23" xfId="3" applyFont="1" applyFill="1" applyBorder="1" applyAlignment="1">
      <alignment horizontal="left" vertical="center" wrapText="1"/>
    </xf>
    <xf numFmtId="0" fontId="17" fillId="2" borderId="24" xfId="3" applyFont="1" applyFill="1" applyBorder="1" applyAlignment="1">
      <alignment horizontal="left" vertical="center" wrapText="1"/>
    </xf>
    <xf numFmtId="0" fontId="18" fillId="0" borderId="6" xfId="0" applyFont="1" applyBorder="1" applyAlignment="1">
      <alignment horizontal="center" vertical="center" wrapText="1"/>
    </xf>
    <xf numFmtId="0" fontId="2" fillId="3" borderId="20" xfId="3" applyFont="1" applyFill="1" applyBorder="1" applyAlignment="1">
      <alignment horizontal="center" vertical="center" wrapText="1"/>
    </xf>
    <xf numFmtId="0" fontId="2" fillId="3" borderId="21" xfId="3" applyFont="1" applyFill="1" applyBorder="1" applyAlignment="1">
      <alignment horizontal="center" vertical="center" wrapText="1"/>
    </xf>
    <xf numFmtId="0" fontId="2" fillId="3" borderId="25" xfId="3" applyFont="1" applyFill="1" applyBorder="1" applyAlignment="1">
      <alignment horizontal="center" vertical="center" wrapText="1"/>
    </xf>
    <xf numFmtId="0" fontId="2" fillId="3" borderId="26" xfId="3" applyFont="1" applyFill="1" applyBorder="1" applyAlignment="1">
      <alignment horizontal="center" vertical="center" wrapText="1"/>
    </xf>
    <xf numFmtId="0" fontId="2" fillId="3" borderId="27" xfId="3" applyFont="1" applyFill="1" applyBorder="1" applyAlignment="1">
      <alignment horizontal="center" vertical="center" wrapText="1"/>
    </xf>
    <xf numFmtId="0" fontId="2" fillId="3" borderId="28" xfId="3" applyFont="1" applyFill="1" applyBorder="1" applyAlignment="1">
      <alignment horizontal="center" vertical="center" wrapText="1"/>
    </xf>
    <xf numFmtId="0" fontId="17" fillId="3" borderId="6" xfId="3" applyFont="1" applyFill="1" applyBorder="1" applyAlignment="1">
      <alignment horizontal="center" vertical="center"/>
    </xf>
    <xf numFmtId="0" fontId="17"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4" fillId="2" borderId="23" xfId="3"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7" fillId="0" borderId="22" xfId="3" applyFont="1" applyFill="1" applyBorder="1" applyAlignment="1">
      <alignment horizontal="left" vertical="center"/>
    </xf>
    <xf numFmtId="0" fontId="17" fillId="0" borderId="23" xfId="3" applyFont="1" applyFill="1" applyBorder="1" applyAlignment="1">
      <alignment horizontal="left" vertical="center"/>
    </xf>
    <xf numFmtId="0" fontId="17" fillId="0" borderId="24" xfId="3" applyFont="1" applyFill="1" applyBorder="1" applyAlignment="1">
      <alignment horizontal="left" vertical="center"/>
    </xf>
    <xf numFmtId="0" fontId="17" fillId="0" borderId="6" xfId="3" applyFont="1" applyFill="1" applyBorder="1" applyAlignment="1">
      <alignment horizontal="center" vertical="center" wrapText="1"/>
    </xf>
    <xf numFmtId="0" fontId="17" fillId="0" borderId="6" xfId="3" applyFont="1" applyFill="1" applyBorder="1" applyAlignment="1">
      <alignment horizontal="left" vertical="center" wrapText="1"/>
    </xf>
    <xf numFmtId="0" fontId="17" fillId="0" borderId="22" xfId="3" applyFont="1" applyFill="1" applyBorder="1" applyAlignment="1">
      <alignment horizontal="left" vertical="center" wrapText="1"/>
    </xf>
    <xf numFmtId="0" fontId="17" fillId="0" borderId="23" xfId="3" applyFont="1" applyFill="1" applyBorder="1" applyAlignment="1">
      <alignment horizontal="left" vertical="center" wrapText="1"/>
    </xf>
    <xf numFmtId="0" fontId="17" fillId="0" borderId="24" xfId="3" applyFont="1" applyFill="1" applyBorder="1" applyAlignment="1">
      <alignment horizontal="left" vertical="center" wrapText="1"/>
    </xf>
    <xf numFmtId="0" fontId="17" fillId="4" borderId="6" xfId="0" applyFont="1" applyFill="1" applyBorder="1" applyAlignment="1">
      <alignment horizontal="center" vertical="center" wrapText="1"/>
    </xf>
    <xf numFmtId="15" fontId="17" fillId="4" borderId="6"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9" xfId="0" applyFont="1" applyFill="1" applyBorder="1" applyAlignment="1">
      <alignment horizontal="center" vertical="top" wrapText="1"/>
    </xf>
    <xf numFmtId="0" fontId="18" fillId="0" borderId="30"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7" fillId="0" borderId="6" xfId="0" applyFont="1" applyFill="1" applyBorder="1" applyAlignment="1">
      <alignment horizontal="center" vertical="center" wrapText="1"/>
    </xf>
    <xf numFmtId="0" fontId="2" fillId="0" borderId="20" xfId="3" applyFont="1" applyFill="1" applyBorder="1" applyAlignment="1">
      <alignment horizontal="center" vertical="center" wrapText="1"/>
    </xf>
    <xf numFmtId="0" fontId="2" fillId="0" borderId="21" xfId="3" applyFont="1" applyFill="1" applyBorder="1" applyAlignment="1">
      <alignment horizontal="center" vertical="center" wrapText="1"/>
    </xf>
    <xf numFmtId="0" fontId="2" fillId="0" borderId="25" xfId="3" applyFont="1" applyFill="1" applyBorder="1" applyAlignment="1">
      <alignment horizontal="center" vertical="center" wrapText="1"/>
    </xf>
    <xf numFmtId="0" fontId="2" fillId="0" borderId="26" xfId="3" applyFont="1" applyFill="1" applyBorder="1" applyAlignment="1">
      <alignment horizontal="center" vertical="center" wrapText="1"/>
    </xf>
    <xf numFmtId="0" fontId="2" fillId="0" borderId="27" xfId="3" applyFont="1" applyFill="1" applyBorder="1" applyAlignment="1">
      <alignment horizontal="center" vertical="center" wrapText="1"/>
    </xf>
    <xf numFmtId="0" fontId="2" fillId="0" borderId="28" xfId="3" applyFont="1" applyFill="1" applyBorder="1" applyAlignment="1">
      <alignment horizontal="center" vertical="center" wrapText="1"/>
    </xf>
    <xf numFmtId="0" fontId="17" fillId="0" borderId="6" xfId="3" applyFont="1" applyFill="1" applyBorder="1" applyAlignment="1">
      <alignment horizontal="center" vertical="center"/>
    </xf>
    <xf numFmtId="0" fontId="18" fillId="0" borderId="23" xfId="3" applyFont="1" applyFill="1" applyBorder="1" applyAlignment="1">
      <alignment horizontal="center" vertical="center" wrapText="1"/>
    </xf>
    <xf numFmtId="0" fontId="18" fillId="0" borderId="24" xfId="3"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29"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1" fillId="2" borderId="23"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30"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10" fillId="0" borderId="13" xfId="0" applyFont="1" applyBorder="1" applyAlignment="1"/>
    <xf numFmtId="0" fontId="10" fillId="0" borderId="14" xfId="0" applyFont="1" applyBorder="1" applyAlignment="1"/>
    <xf numFmtId="0" fontId="10" fillId="0" borderId="15" xfId="0" applyFont="1" applyBorder="1" applyAlignment="1"/>
    <xf numFmtId="0" fontId="11" fillId="0" borderId="29" xfId="0" applyFont="1" applyBorder="1" applyAlignment="1">
      <alignment horizontal="left" vertical="center" wrapText="1"/>
    </xf>
    <xf numFmtId="0" fontId="11" fillId="0" borderId="19" xfId="0" applyFont="1" applyBorder="1" applyAlignment="1">
      <alignment horizontal="left" vertical="center" wrapText="1"/>
    </xf>
    <xf numFmtId="0" fontId="4" fillId="3" borderId="19" xfId="0" applyFont="1" applyFill="1" applyBorder="1" applyAlignment="1">
      <alignment horizontal="center" vertical="center" wrapText="1"/>
    </xf>
    <xf numFmtId="0" fontId="4" fillId="3" borderId="19" xfId="3" applyFont="1" applyFill="1" applyBorder="1" applyAlignment="1">
      <alignment horizontal="center" vertical="center"/>
    </xf>
    <xf numFmtId="0" fontId="4" fillId="0" borderId="27" xfId="3" applyFont="1" applyBorder="1" applyAlignment="1">
      <alignment horizontal="left" vertical="center"/>
    </xf>
    <xf numFmtId="0" fontId="4" fillId="0" borderId="32" xfId="3" applyFont="1" applyBorder="1" applyAlignment="1">
      <alignment horizontal="left" vertical="center"/>
    </xf>
    <xf numFmtId="0" fontId="10" fillId="0" borderId="6" xfId="0" applyFont="1" applyBorder="1" applyAlignment="1">
      <alignment horizontal="center" vertical="center" wrapText="1"/>
    </xf>
    <xf numFmtId="0" fontId="4" fillId="3" borderId="4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5" fontId="4" fillId="3" borderId="2" xfId="0" applyNumberFormat="1" applyFont="1" applyFill="1" applyBorder="1" applyAlignment="1">
      <alignment horizontal="center" vertical="center" wrapText="1"/>
    </xf>
    <xf numFmtId="15" fontId="4" fillId="3" borderId="3" xfId="0"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17" fillId="2" borderId="24" xfId="3"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1" fillId="0" borderId="29" xfId="0" applyFont="1" applyBorder="1" applyAlignment="1">
      <alignment horizontal="center" vertical="center"/>
    </xf>
    <xf numFmtId="0" fontId="11" fillId="0" borderId="19" xfId="0" applyFont="1" applyBorder="1" applyAlignment="1">
      <alignment horizontal="center" vertical="center"/>
    </xf>
    <xf numFmtId="0" fontId="4" fillId="0" borderId="23" xfId="3" applyFont="1" applyFill="1" applyBorder="1" applyAlignment="1">
      <alignment horizontal="center" vertical="center" wrapText="1"/>
    </xf>
    <xf numFmtId="0" fontId="4" fillId="3" borderId="20" xfId="3" applyFont="1" applyFill="1" applyBorder="1" applyAlignment="1">
      <alignment horizontal="center" vertical="center" wrapText="1"/>
    </xf>
    <xf numFmtId="0" fontId="4" fillId="3" borderId="31" xfId="3" applyFont="1" applyFill="1" applyBorder="1" applyAlignment="1">
      <alignment horizontal="center" vertical="center" wrapText="1"/>
    </xf>
    <xf numFmtId="0" fontId="4" fillId="3" borderId="21" xfId="3" applyFont="1" applyFill="1" applyBorder="1" applyAlignment="1">
      <alignment horizontal="center" vertical="center" wrapText="1"/>
    </xf>
    <xf numFmtId="0" fontId="4" fillId="3" borderId="25" xfId="3" applyFont="1" applyFill="1" applyBorder="1" applyAlignment="1">
      <alignment horizontal="center" vertical="center" wrapText="1"/>
    </xf>
    <xf numFmtId="0" fontId="4" fillId="3" borderId="0" xfId="3" applyFont="1" applyFill="1" applyBorder="1" applyAlignment="1">
      <alignment horizontal="center" vertical="center" wrapText="1"/>
    </xf>
    <xf numFmtId="0" fontId="4" fillId="3" borderId="26" xfId="3" applyFont="1" applyFill="1" applyBorder="1" applyAlignment="1">
      <alignment horizontal="center" vertical="center" wrapText="1"/>
    </xf>
    <xf numFmtId="0" fontId="4" fillId="3" borderId="27" xfId="3" applyFont="1" applyFill="1" applyBorder="1" applyAlignment="1">
      <alignment horizontal="center" vertical="center" wrapText="1"/>
    </xf>
    <xf numFmtId="0" fontId="4" fillId="3" borderId="32" xfId="3" applyFont="1" applyFill="1" applyBorder="1" applyAlignment="1">
      <alignment horizontal="center" vertical="center" wrapText="1"/>
    </xf>
    <xf numFmtId="0" fontId="4" fillId="3" borderId="28" xfId="3"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3" borderId="29" xfId="3" applyFont="1" applyFill="1" applyBorder="1" applyAlignment="1">
      <alignment horizontal="center" vertical="center"/>
    </xf>
    <xf numFmtId="0" fontId="4" fillId="3" borderId="30" xfId="3" applyFont="1" applyFill="1" applyBorder="1" applyAlignment="1">
      <alignment horizontal="center" vertical="center"/>
    </xf>
    <xf numFmtId="15" fontId="4" fillId="3" borderId="22" xfId="0" applyNumberFormat="1" applyFont="1" applyFill="1" applyBorder="1" applyAlignment="1">
      <alignment horizontal="center" vertical="center" wrapText="1"/>
    </xf>
    <xf numFmtId="15" fontId="4" fillId="3" borderId="23" xfId="0" applyNumberFormat="1" applyFont="1" applyFill="1" applyBorder="1" applyAlignment="1">
      <alignment horizontal="center" vertical="center" wrapText="1"/>
    </xf>
    <xf numFmtId="15" fontId="4" fillId="3" borderId="24" xfId="0" applyNumberFormat="1"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wrapText="1"/>
    </xf>
    <xf numFmtId="9" fontId="18" fillId="0" borderId="6" xfId="0" applyNumberFormat="1" applyFont="1" applyBorder="1" applyAlignment="1">
      <alignment horizontal="center" vertical="center"/>
    </xf>
    <xf numFmtId="0" fontId="18" fillId="0" borderId="19" xfId="0" applyFont="1" applyBorder="1" applyAlignment="1">
      <alignment horizontal="center" vertical="center" wrapText="1"/>
    </xf>
    <xf numFmtId="0" fontId="18" fillId="2" borderId="23" xfId="3" applyFont="1" applyFill="1" applyBorder="1" applyAlignment="1">
      <alignment horizontal="left" vertical="center" wrapText="1"/>
    </xf>
    <xf numFmtId="0" fontId="18" fillId="2" borderId="24" xfId="3" applyFont="1" applyFill="1" applyBorder="1" applyAlignment="1">
      <alignment horizontal="left" vertical="center" wrapText="1"/>
    </xf>
  </cellXfs>
  <cellStyles count="5">
    <cellStyle name="Millares [0]" xfId="1" builtinId="6"/>
    <cellStyle name="Normal" xfId="0" builtinId="0"/>
    <cellStyle name="Normal 2" xfId="3" xr:uid="{DC786891-414E-451A-BD44-2D26C1A2018E}"/>
    <cellStyle name="Normal 4" xfId="4" xr:uid="{1EA7BEAF-6EF1-4C68-9245-FB261126A6ED}"/>
    <cellStyle name="Porcentaje" xfId="2" builtinId="5"/>
  </cellStyles>
  <dxfs count="0"/>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customXml" Target="../ink/ink1.xml"/><Relationship Id="rId1" Type="http://schemas.openxmlformats.org/officeDocument/2006/relationships/image" Target="../media/image1.png"/><Relationship Id="rId4" Type="http://schemas.openxmlformats.org/officeDocument/2006/relationships/customXml" Target="../ink/ink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BC37D725-40C9-418A-95A6-3FA4F867E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9597062-9CAD-40DD-AAA9-7E938FA60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266700</xdr:colOff>
      <xdr:row>0</xdr:row>
      <xdr:rowOff>57150</xdr:rowOff>
    </xdr:from>
    <xdr:to>
      <xdr:col>0</xdr:col>
      <xdr:colOff>1343025</xdr:colOff>
      <xdr:row>3</xdr:row>
      <xdr:rowOff>171450</xdr:rowOff>
    </xdr:to>
    <xdr:pic>
      <xdr:nvPicPr>
        <xdr:cNvPr id="2" name="Picture 47">
          <a:extLst>
            <a:ext uri="{FF2B5EF4-FFF2-40B4-BE49-F238E27FC236}">
              <a16:creationId xmlns:a16="http://schemas.microsoft.com/office/drawing/2014/main" id="{C6A65487-DE87-45FF-8632-C9F5FE2C51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7150"/>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266700</xdr:colOff>
      <xdr:row>0</xdr:row>
      <xdr:rowOff>47625</xdr:rowOff>
    </xdr:from>
    <xdr:to>
      <xdr:col>0</xdr:col>
      <xdr:colOff>1343025</xdr:colOff>
      <xdr:row>3</xdr:row>
      <xdr:rowOff>161925</xdr:rowOff>
    </xdr:to>
    <xdr:pic>
      <xdr:nvPicPr>
        <xdr:cNvPr id="3" name="Picture 47">
          <a:extLst>
            <a:ext uri="{FF2B5EF4-FFF2-40B4-BE49-F238E27FC236}">
              <a16:creationId xmlns:a16="http://schemas.microsoft.com/office/drawing/2014/main" id="{4D239CE9-1E3D-4DED-AD93-17B9AE008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7625"/>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319C2E52-4F1C-48AD-B3E7-9B8F177D6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E6FE6234-03BA-4482-8113-E27792F60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0B98734C-27CB-4B7B-A3B6-3502D879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2177B935-7E50-49C8-8B74-84158DC6F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14F21E37-ABF2-4E4C-A6FA-4FBDC34CE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533400</xdr:colOff>
      <xdr:row>18</xdr:row>
      <xdr:rowOff>57150</xdr:rowOff>
    </xdr:from>
    <xdr:to>
      <xdr:col>22</xdr:col>
      <xdr:colOff>495300</xdr:colOff>
      <xdr:row>19</xdr:row>
      <xdr:rowOff>114300</xdr:rowOff>
    </xdr:to>
    <xdr:pic>
      <xdr:nvPicPr>
        <xdr:cNvPr id="5" name="Imagen 4">
          <a:extLst>
            <a:ext uri="{FF2B5EF4-FFF2-40B4-BE49-F238E27FC236}">
              <a16:creationId xmlns:a16="http://schemas.microsoft.com/office/drawing/2014/main" id="{8E75CB2E-C9CC-43B1-A6DA-8AE4C41574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78375" y="10772775"/>
          <a:ext cx="723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D14E670A-10D3-4404-AB95-D1489B6FE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809B0B86-559C-4840-8C10-6374525BD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80434330-E405-4894-9993-5B4ACB67F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26</xdr:row>
      <xdr:rowOff>0</xdr:rowOff>
    </xdr:from>
    <xdr:to>
      <xdr:col>6</xdr:col>
      <xdr:colOff>304800</xdr:colOff>
      <xdr:row>27</xdr:row>
      <xdr:rowOff>114300</xdr:rowOff>
    </xdr:to>
    <xdr:sp macro="" textlink="">
      <xdr:nvSpPr>
        <xdr:cNvPr id="3" name="AutoShape 457" descr="Vista previa de imagen">
          <a:extLst>
            <a:ext uri="{FF2B5EF4-FFF2-40B4-BE49-F238E27FC236}">
              <a16:creationId xmlns:a16="http://schemas.microsoft.com/office/drawing/2014/main" id="{FD206B06-DE64-49CD-8D37-B2457B8A4836}"/>
            </a:ext>
          </a:extLst>
        </xdr:cNvPr>
        <xdr:cNvSpPr>
          <a:spLocks noChangeAspect="1" noChangeArrowheads="1"/>
        </xdr:cNvSpPr>
      </xdr:nvSpPr>
      <xdr:spPr bwMode="auto">
        <a:xfrm>
          <a:off x="6810375" y="183642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18</xdr:row>
      <xdr:rowOff>28575</xdr:rowOff>
    </xdr:from>
    <xdr:to>
      <xdr:col>13</xdr:col>
      <xdr:colOff>219075</xdr:colOff>
      <xdr:row>18</xdr:row>
      <xdr:rowOff>323850</xdr:rowOff>
    </xdr:to>
    <xdr:pic>
      <xdr:nvPicPr>
        <xdr:cNvPr id="4" name="Imagen 1">
          <a:extLst>
            <a:ext uri="{FF2B5EF4-FFF2-40B4-BE49-F238E27FC236}">
              <a16:creationId xmlns:a16="http://schemas.microsoft.com/office/drawing/2014/main" id="{ED3FCEEA-DF16-400F-9352-5F9B9452C0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53950" y="16554450"/>
          <a:ext cx="1609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C0CB5F3D-8628-48C8-AE3A-9D54EAC16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15C35E6-542C-40FD-8897-DFA723DB6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E034D7A7-4295-4663-915F-754FE4AA8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1038225</xdr:colOff>
      <xdr:row>4</xdr:row>
      <xdr:rowOff>76200</xdr:rowOff>
    </xdr:to>
    <xdr:pic>
      <xdr:nvPicPr>
        <xdr:cNvPr id="2" name="Picture 47">
          <a:extLst>
            <a:ext uri="{FF2B5EF4-FFF2-40B4-BE49-F238E27FC236}">
              <a16:creationId xmlns:a16="http://schemas.microsoft.com/office/drawing/2014/main" id="{241371D9-0186-41D9-A610-07786F0A1B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42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142875</xdr:rowOff>
    </xdr:from>
    <xdr:to>
      <xdr:col>0</xdr:col>
      <xdr:colOff>1152525</xdr:colOff>
      <xdr:row>4</xdr:row>
      <xdr:rowOff>123825</xdr:rowOff>
    </xdr:to>
    <xdr:pic>
      <xdr:nvPicPr>
        <xdr:cNvPr id="2" name="Picture 47">
          <a:extLst>
            <a:ext uri="{FF2B5EF4-FFF2-40B4-BE49-F238E27FC236}">
              <a16:creationId xmlns:a16="http://schemas.microsoft.com/office/drawing/2014/main" id="{B88E5FA8-824B-4AD3-A947-5DE4331A1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085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C9C65E1-8E9E-4F4F-9BD9-8DD495D97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A3AD575-BD4B-4D2B-B17C-68FE0A0FA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2" name="Picture 47">
          <a:extLst>
            <a:ext uri="{FF2B5EF4-FFF2-40B4-BE49-F238E27FC236}">
              <a16:creationId xmlns:a16="http://schemas.microsoft.com/office/drawing/2014/main" id="{389C2EBF-5FF6-4335-B405-AE00E31B4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xdr:row>
      <xdr:rowOff>99060</xdr:rowOff>
    </xdr:from>
    <xdr:to>
      <xdr:col>0</xdr:col>
      <xdr:colOff>1097280</xdr:colOff>
      <xdr:row>4</xdr:row>
      <xdr:rowOff>76200</xdr:rowOff>
    </xdr:to>
    <xdr:pic>
      <xdr:nvPicPr>
        <xdr:cNvPr id="2" name="Picture 47">
          <a:extLst>
            <a:ext uri="{FF2B5EF4-FFF2-40B4-BE49-F238E27FC236}">
              <a16:creationId xmlns:a16="http://schemas.microsoft.com/office/drawing/2014/main" id="{D828C270-FE66-47DB-98F7-1F8A9778D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584835"/>
          <a:ext cx="998220" cy="939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D4371ECC-0D23-4637-896C-B51BB66F2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386009</xdr:colOff>
      <xdr:row>12</xdr:row>
      <xdr:rowOff>424521</xdr:rowOff>
    </xdr:from>
    <xdr:to>
      <xdr:col>7</xdr:col>
      <xdr:colOff>388529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1876264F-C643-4B0D-AC12-B50A301EF385}"/>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167A0AC2-F57E-4989-A9BD-C2701A7B1198}"/>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twoCellAnchor>
  <xdr:oneCellAnchor>
    <xdr:from>
      <xdr:col>7</xdr:col>
      <xdr:colOff>386009</xdr:colOff>
      <xdr:row>11</xdr:row>
      <xdr:rowOff>424521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A127F758-2092-47C5-9113-31B13E81AFD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58CEC219-1B6D-4053-8FEC-A245660AB756}"/>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79ADFBA1-B67E-4A59-97B7-D5247BCE1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59"/>
    </inkml:context>
    <inkml:brush xml:id="br0">
      <inkml:brushProperty name="width" value="0.05" units="cm"/>
      <inkml:brushProperty name="height" value="0.05" units="cm"/>
    </inkml:brush>
  </inkml:definitions>
  <inkml:trace contextRef="#ctx0" brushRef="#br0">1 0 24575,'3'0'0,"0"0"0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96"/>
    </inkml:context>
    <inkml:brush xml:id="br0">
      <inkml:brushProperty name="width" value="0.05" units="cm"/>
      <inkml:brushProperty name="height" value="0.05" units="cm"/>
    </inkml:brush>
  </inkml:definitions>
  <inkml:trace contextRef="#ctx0" brushRef="#br0">1 0 24575,'3'0'0,"0"0"0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CBCF-B36A-4FD6-8393-351114CEC879}">
  <dimension ref="A1:Y18"/>
  <sheetViews>
    <sheetView workbookViewId="0">
      <selection activeCell="E11" sqref="E11"/>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16.5703125" style="1" customWidth="1"/>
    <col min="6" max="6" width="17.28515625" style="1" customWidth="1"/>
    <col min="7" max="7" width="28.5703125" style="1" customWidth="1"/>
    <col min="8" max="8" width="16.140625" style="1" customWidth="1"/>
    <col min="9" max="9" width="10.85546875" style="1" customWidth="1"/>
    <col min="10" max="10" width="30.2851562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16384" width="10.285156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5.95" customHeight="1" thickBot="1" x14ac:dyDescent="0.3">
      <c r="A7" s="9" t="s">
        <v>7</v>
      </c>
      <c r="B7" s="229" t="s">
        <v>875</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
      <c r="A8" s="10"/>
      <c r="B8" s="169"/>
      <c r="C8" s="10"/>
      <c r="D8" s="10"/>
      <c r="E8" s="10"/>
      <c r="F8" s="10"/>
      <c r="G8" s="10"/>
      <c r="H8" s="10"/>
      <c r="I8" s="10"/>
      <c r="J8" s="10"/>
      <c r="K8" s="10"/>
      <c r="L8" s="10"/>
      <c r="M8" s="10"/>
      <c r="N8" s="10"/>
      <c r="O8" s="10"/>
      <c r="P8" s="10"/>
      <c r="Q8" s="10"/>
      <c r="R8" s="10"/>
      <c r="S8" s="10"/>
      <c r="T8" s="10"/>
      <c r="U8" s="10"/>
      <c r="V8" s="10"/>
    </row>
    <row r="9" spans="1:25"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5" ht="42.7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row>
    <row r="11" spans="1:25" s="2" customFormat="1" ht="60" customHeight="1" x14ac:dyDescent="0.25">
      <c r="A11" s="216" t="s">
        <v>29</v>
      </c>
      <c r="B11" s="208" t="s">
        <v>30</v>
      </c>
      <c r="C11" s="12">
        <v>1</v>
      </c>
      <c r="D11" s="13" t="s">
        <v>31</v>
      </c>
      <c r="E11" s="14" t="s">
        <v>32</v>
      </c>
      <c r="F11" s="12" t="s">
        <v>33</v>
      </c>
      <c r="G11" s="12" t="s">
        <v>34</v>
      </c>
      <c r="H11" s="15" t="s">
        <v>35</v>
      </c>
      <c r="I11" s="12" t="s">
        <v>36</v>
      </c>
      <c r="J11" s="12" t="s">
        <v>37</v>
      </c>
      <c r="K11" s="16">
        <v>0.5</v>
      </c>
      <c r="L11" s="16">
        <v>0</v>
      </c>
      <c r="M11" s="16">
        <v>0</v>
      </c>
      <c r="N11" s="16">
        <v>0.5</v>
      </c>
      <c r="O11" s="17">
        <f>SUM(K11:N11)</f>
        <v>1</v>
      </c>
      <c r="P11" s="209"/>
      <c r="Q11" s="12"/>
      <c r="R11" s="12"/>
      <c r="S11" s="12"/>
      <c r="T11" s="12"/>
      <c r="U11" s="12"/>
      <c r="V11" s="12"/>
      <c r="W11" s="18"/>
      <c r="X11" s="18"/>
    </row>
    <row r="12" spans="1:25" s="2" customFormat="1" ht="75" x14ac:dyDescent="0.25">
      <c r="A12" s="217"/>
      <c r="B12" s="208"/>
      <c r="C12" s="12">
        <v>2</v>
      </c>
      <c r="D12" s="19" t="s">
        <v>38</v>
      </c>
      <c r="E12" s="14" t="s">
        <v>32</v>
      </c>
      <c r="F12" s="12" t="s">
        <v>39</v>
      </c>
      <c r="G12" s="12" t="s">
        <v>40</v>
      </c>
      <c r="H12" s="15" t="s">
        <v>35</v>
      </c>
      <c r="I12" s="12" t="s">
        <v>36</v>
      </c>
      <c r="J12" s="12" t="s">
        <v>41</v>
      </c>
      <c r="K12" s="16">
        <v>0.5</v>
      </c>
      <c r="L12" s="16">
        <v>0</v>
      </c>
      <c r="M12" s="16">
        <v>0</v>
      </c>
      <c r="N12" s="16">
        <v>0.5</v>
      </c>
      <c r="O12" s="17">
        <f>SUM(K12:N12)</f>
        <v>1</v>
      </c>
      <c r="P12" s="209"/>
      <c r="Q12" s="12"/>
      <c r="R12" s="12"/>
      <c r="S12" s="12"/>
      <c r="T12" s="12"/>
      <c r="U12" s="12"/>
      <c r="V12" s="12"/>
      <c r="W12" s="18"/>
      <c r="X12" s="18"/>
    </row>
    <row r="13" spans="1:25" s="2" customFormat="1" ht="75" x14ac:dyDescent="0.25">
      <c r="A13" s="217"/>
      <c r="B13" s="208"/>
      <c r="C13" s="12">
        <v>3</v>
      </c>
      <c r="D13" s="19" t="s">
        <v>42</v>
      </c>
      <c r="E13" s="14" t="s">
        <v>32</v>
      </c>
      <c r="F13" s="12" t="s">
        <v>43</v>
      </c>
      <c r="G13" s="12" t="s">
        <v>44</v>
      </c>
      <c r="H13" s="15" t="s">
        <v>35</v>
      </c>
      <c r="I13" s="12" t="s">
        <v>36</v>
      </c>
      <c r="J13" s="12" t="s">
        <v>45</v>
      </c>
      <c r="K13" s="20">
        <v>0.25</v>
      </c>
      <c r="L13" s="20">
        <v>0.25</v>
      </c>
      <c r="M13" s="20">
        <v>0.25</v>
      </c>
      <c r="N13" s="20">
        <v>0.25</v>
      </c>
      <c r="O13" s="17">
        <f>SUM(K13:N13)</f>
        <v>1</v>
      </c>
      <c r="P13" s="209"/>
      <c r="Q13" s="12"/>
      <c r="R13" s="12"/>
      <c r="S13" s="12"/>
      <c r="T13" s="12"/>
      <c r="U13" s="12"/>
      <c r="V13" s="12"/>
      <c r="W13" s="18"/>
      <c r="X13" s="18"/>
    </row>
    <row r="14" spans="1:25" s="2" customFormat="1" ht="60" x14ac:dyDescent="0.25">
      <c r="A14" s="217"/>
      <c r="B14" s="208"/>
      <c r="C14" s="12">
        <v>4</v>
      </c>
      <c r="D14" s="21" t="s">
        <v>46</v>
      </c>
      <c r="E14" s="13" t="s">
        <v>32</v>
      </c>
      <c r="F14" s="19" t="s">
        <v>47</v>
      </c>
      <c r="G14" s="19" t="s">
        <v>48</v>
      </c>
      <c r="H14" s="15" t="s">
        <v>35</v>
      </c>
      <c r="I14" s="19" t="s">
        <v>36</v>
      </c>
      <c r="J14" s="19" t="s">
        <v>49</v>
      </c>
      <c r="K14" s="20">
        <v>0</v>
      </c>
      <c r="L14" s="20">
        <v>0.5</v>
      </c>
      <c r="M14" s="20">
        <v>0</v>
      </c>
      <c r="N14" s="20">
        <v>0.5</v>
      </c>
      <c r="O14" s="17">
        <f>SUM(K14:N14)</f>
        <v>1</v>
      </c>
      <c r="P14" s="209"/>
      <c r="Q14" s="12"/>
      <c r="R14" s="12"/>
      <c r="S14" s="12"/>
      <c r="T14" s="12"/>
      <c r="U14" s="12"/>
      <c r="V14" s="12"/>
      <c r="W14" s="18"/>
      <c r="X14" s="18"/>
    </row>
    <row r="15" spans="1:25" s="2" customFormat="1" ht="135" x14ac:dyDescent="0.25">
      <c r="A15" s="218"/>
      <c r="B15" s="208"/>
      <c r="C15" s="12">
        <v>5</v>
      </c>
      <c r="D15" s="12" t="s">
        <v>50</v>
      </c>
      <c r="E15" s="14" t="s">
        <v>32</v>
      </c>
      <c r="F15" s="12" t="s">
        <v>51</v>
      </c>
      <c r="G15" s="12" t="s">
        <v>52</v>
      </c>
      <c r="H15" s="15" t="s">
        <v>35</v>
      </c>
      <c r="I15" s="12" t="s">
        <v>36</v>
      </c>
      <c r="J15" s="12" t="s">
        <v>53</v>
      </c>
      <c r="K15" s="16">
        <v>0</v>
      </c>
      <c r="L15" s="16">
        <v>0</v>
      </c>
      <c r="M15" s="16">
        <v>0.5</v>
      </c>
      <c r="N15" s="16">
        <v>0.5</v>
      </c>
      <c r="O15" s="17">
        <f>SUM(K15:N15)</f>
        <v>1</v>
      </c>
      <c r="P15" s="209"/>
      <c r="Q15" s="12"/>
      <c r="R15" s="12"/>
      <c r="S15" s="12"/>
      <c r="T15" s="12"/>
      <c r="U15" s="12"/>
      <c r="V15" s="12"/>
      <c r="W15" s="18"/>
      <c r="X15" s="18"/>
    </row>
    <row r="16" spans="1:25" s="3" customFormat="1" ht="28.5" x14ac:dyDescent="0.25">
      <c r="A16" s="209" t="s">
        <v>54</v>
      </c>
      <c r="B16" s="24" t="s">
        <v>865</v>
      </c>
      <c r="C16" s="210" t="s">
        <v>55</v>
      </c>
      <c r="D16" s="211"/>
      <c r="E16" s="25" t="s">
        <v>56</v>
      </c>
      <c r="F16" s="26"/>
      <c r="G16" s="26"/>
      <c r="H16" s="26"/>
      <c r="I16" s="219" t="s">
        <v>57</v>
      </c>
      <c r="J16" s="220" t="s">
        <v>56</v>
      </c>
      <c r="K16" s="221"/>
      <c r="L16" s="221"/>
      <c r="M16" s="221"/>
      <c r="N16" s="221"/>
      <c r="O16" s="221"/>
      <c r="P16" s="221"/>
      <c r="Q16" s="221"/>
      <c r="R16" s="222"/>
      <c r="S16" s="223" t="s">
        <v>58</v>
      </c>
      <c r="T16" s="223"/>
      <c r="U16" s="223"/>
      <c r="V16" s="224" t="s">
        <v>59</v>
      </c>
      <c r="W16" s="224"/>
      <c r="X16" s="224"/>
      <c r="Y16" s="1"/>
    </row>
    <row r="17" spans="1:25" s="3" customFormat="1" ht="28.5" x14ac:dyDescent="0.25">
      <c r="A17" s="209"/>
      <c r="B17" s="24" t="s">
        <v>60</v>
      </c>
      <c r="C17" s="212"/>
      <c r="D17" s="213"/>
      <c r="E17" s="25" t="s">
        <v>61</v>
      </c>
      <c r="F17" s="26"/>
      <c r="G17" s="26"/>
      <c r="H17" s="26"/>
      <c r="I17" s="219"/>
      <c r="J17" s="226" t="s">
        <v>61</v>
      </c>
      <c r="K17" s="227"/>
      <c r="L17" s="227"/>
      <c r="M17" s="227"/>
      <c r="N17" s="227"/>
      <c r="O17" s="227"/>
      <c r="P17" s="227"/>
      <c r="Q17" s="227"/>
      <c r="R17" s="228"/>
      <c r="S17" s="223"/>
      <c r="T17" s="223"/>
      <c r="U17" s="223"/>
      <c r="V17" s="224" t="s">
        <v>61</v>
      </c>
      <c r="W17" s="224"/>
      <c r="X17" s="224"/>
      <c r="Y17" s="1"/>
    </row>
    <row r="18" spans="1:25" s="3" customFormat="1" x14ac:dyDescent="0.25">
      <c r="A18" s="209"/>
      <c r="B18" s="24" t="s">
        <v>62</v>
      </c>
      <c r="C18" s="214"/>
      <c r="D18" s="215"/>
      <c r="E18" s="25" t="s">
        <v>63</v>
      </c>
      <c r="F18" s="26"/>
      <c r="G18" s="26"/>
      <c r="H18" s="26"/>
      <c r="I18" s="219"/>
      <c r="J18" s="226" t="s">
        <v>866</v>
      </c>
      <c r="K18" s="227"/>
      <c r="L18" s="227"/>
      <c r="M18" s="227"/>
      <c r="N18" s="227"/>
      <c r="O18" s="227"/>
      <c r="P18" s="227"/>
      <c r="Q18" s="227"/>
      <c r="R18" s="228"/>
      <c r="S18" s="223"/>
      <c r="T18" s="223"/>
      <c r="U18" s="223"/>
      <c r="V18" s="224" t="s">
        <v>64</v>
      </c>
      <c r="W18" s="224"/>
      <c r="X18" s="224"/>
      <c r="Y18" s="1"/>
    </row>
  </sheetData>
  <mergeCells count="35">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J16:R16"/>
    <mergeCell ref="S16:U18"/>
    <mergeCell ref="V16:X16"/>
    <mergeCell ref="J9:J10"/>
    <mergeCell ref="K9:O9"/>
    <mergeCell ref="P9:P15"/>
    <mergeCell ref="Q9:U9"/>
    <mergeCell ref="V9:V10"/>
    <mergeCell ref="W9:W10"/>
    <mergeCell ref="J17:R17"/>
    <mergeCell ref="V17:X17"/>
    <mergeCell ref="J18:R18"/>
    <mergeCell ref="V18:X18"/>
    <mergeCell ref="X9:X10"/>
    <mergeCell ref="B11:B15"/>
    <mergeCell ref="A16:A18"/>
    <mergeCell ref="C16:D18"/>
    <mergeCell ref="A11:A15"/>
    <mergeCell ref="I16:I18"/>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669-6741-487D-8270-35F0EFEB5DEA}">
  <dimension ref="A1:Y23"/>
  <sheetViews>
    <sheetView workbookViewId="0">
      <selection activeCell="B7" sqref="B7:X7"/>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140625" style="1" customWidth="1"/>
    <col min="9" max="9" width="10.85546875" style="1" customWidth="1"/>
    <col min="10" max="10" width="18.8554687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46.42578125" style="1" customWidth="1"/>
    <col min="23" max="24" width="25.5703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5.95" customHeight="1" thickBot="1" x14ac:dyDescent="0.3">
      <c r="A7" s="9" t="s">
        <v>7</v>
      </c>
      <c r="B7" s="229" t="s">
        <v>879</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209" t="s">
        <v>416</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4" ht="42.75" x14ac:dyDescent="0.25">
      <c r="A10" s="209"/>
      <c r="B10" s="209"/>
      <c r="C10" s="209"/>
      <c r="D10" s="209"/>
      <c r="E10" s="209"/>
      <c r="F10" s="209"/>
      <c r="G10" s="209"/>
      <c r="H10" s="209"/>
      <c r="I10" s="209"/>
      <c r="J10" s="209"/>
      <c r="K10" s="11" t="s">
        <v>23</v>
      </c>
      <c r="L10" s="11" t="s">
        <v>24</v>
      </c>
      <c r="M10" s="11" t="s">
        <v>25</v>
      </c>
      <c r="N10" s="11" t="s">
        <v>26</v>
      </c>
      <c r="O10" s="11" t="s">
        <v>27</v>
      </c>
      <c r="P10" s="209"/>
      <c r="Q10" s="11" t="s">
        <v>23</v>
      </c>
      <c r="R10" s="11" t="s">
        <v>24</v>
      </c>
      <c r="S10" s="11" t="s">
        <v>25</v>
      </c>
      <c r="T10" s="11" t="s">
        <v>26</v>
      </c>
      <c r="U10" s="11" t="s">
        <v>27</v>
      </c>
      <c r="V10" s="209"/>
      <c r="W10" s="209"/>
      <c r="X10" s="209"/>
    </row>
    <row r="11" spans="1:24" ht="195" x14ac:dyDescent="0.25">
      <c r="A11" s="208" t="s">
        <v>417</v>
      </c>
      <c r="B11" s="216" t="s">
        <v>418</v>
      </c>
      <c r="C11" s="22">
        <v>1</v>
      </c>
      <c r="D11" s="100" t="s">
        <v>419</v>
      </c>
      <c r="E11" s="22" t="s">
        <v>420</v>
      </c>
      <c r="F11" s="32" t="s">
        <v>421</v>
      </c>
      <c r="G11" s="101" t="s">
        <v>422</v>
      </c>
      <c r="H11" s="33" t="s">
        <v>423</v>
      </c>
      <c r="I11" s="22" t="s">
        <v>125</v>
      </c>
      <c r="J11" s="33" t="s">
        <v>424</v>
      </c>
      <c r="K11" s="16">
        <v>0.25</v>
      </c>
      <c r="L11" s="16">
        <v>0.25</v>
      </c>
      <c r="M11" s="16">
        <v>0.25</v>
      </c>
      <c r="N11" s="16">
        <v>0.25</v>
      </c>
      <c r="O11" s="102">
        <v>1</v>
      </c>
      <c r="P11" s="209"/>
      <c r="Q11" s="103"/>
      <c r="R11" s="35"/>
      <c r="S11" s="35"/>
      <c r="T11" s="35"/>
      <c r="U11" s="56"/>
      <c r="V11" s="23"/>
      <c r="W11" s="23"/>
      <c r="X11" s="23"/>
    </row>
    <row r="12" spans="1:24" ht="75" x14ac:dyDescent="0.25">
      <c r="A12" s="208"/>
      <c r="B12" s="218"/>
      <c r="C12" s="22">
        <v>2</v>
      </c>
      <c r="D12" s="100" t="s">
        <v>425</v>
      </c>
      <c r="E12" s="22" t="s">
        <v>420</v>
      </c>
      <c r="F12" s="32" t="s">
        <v>426</v>
      </c>
      <c r="G12" s="101" t="s">
        <v>427</v>
      </c>
      <c r="H12" s="33" t="s">
        <v>423</v>
      </c>
      <c r="I12" s="22" t="s">
        <v>125</v>
      </c>
      <c r="J12" s="33" t="s">
        <v>428</v>
      </c>
      <c r="K12" s="16">
        <v>0.25</v>
      </c>
      <c r="L12" s="16">
        <v>0.25</v>
      </c>
      <c r="M12" s="16">
        <v>0.25</v>
      </c>
      <c r="N12" s="16">
        <v>0.25</v>
      </c>
      <c r="O12" s="102">
        <v>1</v>
      </c>
      <c r="P12" s="209"/>
      <c r="Q12" s="103"/>
      <c r="R12" s="35"/>
      <c r="S12" s="35"/>
      <c r="T12" s="35"/>
      <c r="U12" s="56"/>
      <c r="V12" s="23"/>
      <c r="W12" s="23"/>
      <c r="X12" s="23"/>
    </row>
    <row r="13" spans="1:24" ht="120" x14ac:dyDescent="0.25">
      <c r="A13" s="208"/>
      <c r="B13" s="216" t="s">
        <v>429</v>
      </c>
      <c r="C13" s="22">
        <v>1</v>
      </c>
      <c r="D13" s="100" t="s">
        <v>430</v>
      </c>
      <c r="E13" s="22" t="s">
        <v>431</v>
      </c>
      <c r="F13" s="61" t="s">
        <v>432</v>
      </c>
      <c r="G13" s="61" t="s">
        <v>433</v>
      </c>
      <c r="H13" s="33" t="s">
        <v>434</v>
      </c>
      <c r="I13" s="22" t="s">
        <v>125</v>
      </c>
      <c r="J13" s="33" t="s">
        <v>435</v>
      </c>
      <c r="K13" s="16">
        <v>0.25</v>
      </c>
      <c r="L13" s="16">
        <v>0.25</v>
      </c>
      <c r="M13" s="16">
        <v>0.25</v>
      </c>
      <c r="N13" s="16">
        <v>0.25</v>
      </c>
      <c r="O13" s="102">
        <v>1</v>
      </c>
      <c r="P13" s="209"/>
      <c r="Q13" s="104"/>
      <c r="R13" s="36"/>
      <c r="S13" s="36"/>
      <c r="T13" s="35"/>
      <c r="U13" s="56"/>
      <c r="V13" s="23"/>
      <c r="W13" s="23"/>
      <c r="X13" s="23"/>
    </row>
    <row r="14" spans="1:24" ht="60" x14ac:dyDescent="0.25">
      <c r="A14" s="208"/>
      <c r="B14" s="218"/>
      <c r="C14" s="22">
        <v>2</v>
      </c>
      <c r="D14" s="100" t="s">
        <v>436</v>
      </c>
      <c r="E14" s="22" t="s">
        <v>437</v>
      </c>
      <c r="F14" s="61" t="s">
        <v>438</v>
      </c>
      <c r="G14" s="61" t="s">
        <v>439</v>
      </c>
      <c r="H14" s="33" t="s">
        <v>440</v>
      </c>
      <c r="I14" s="22" t="s">
        <v>125</v>
      </c>
      <c r="J14" s="33" t="s">
        <v>441</v>
      </c>
      <c r="K14" s="16">
        <v>0.25</v>
      </c>
      <c r="L14" s="16">
        <v>0.25</v>
      </c>
      <c r="M14" s="16">
        <v>0.25</v>
      </c>
      <c r="N14" s="16">
        <v>0.25</v>
      </c>
      <c r="O14" s="102">
        <v>1</v>
      </c>
      <c r="P14" s="209"/>
      <c r="Q14" s="104"/>
      <c r="R14" s="36"/>
      <c r="S14" s="36"/>
      <c r="T14" s="35"/>
      <c r="U14" s="56"/>
      <c r="V14" s="23"/>
      <c r="W14" s="23"/>
      <c r="X14" s="23"/>
    </row>
    <row r="15" spans="1:24" ht="90" x14ac:dyDescent="0.25">
      <c r="A15" s="208"/>
      <c r="B15" s="54" t="s">
        <v>442</v>
      </c>
      <c r="C15" s="22">
        <v>1</v>
      </c>
      <c r="D15" s="100" t="s">
        <v>443</v>
      </c>
      <c r="E15" s="22" t="s">
        <v>431</v>
      </c>
      <c r="F15" s="61" t="s">
        <v>444</v>
      </c>
      <c r="G15" s="61" t="s">
        <v>445</v>
      </c>
      <c r="H15" s="33" t="s">
        <v>446</v>
      </c>
      <c r="I15" s="22" t="s">
        <v>125</v>
      </c>
      <c r="J15" s="33" t="s">
        <v>435</v>
      </c>
      <c r="K15" s="16">
        <v>0.25</v>
      </c>
      <c r="L15" s="16">
        <v>0.25</v>
      </c>
      <c r="M15" s="16">
        <v>0.25</v>
      </c>
      <c r="N15" s="16">
        <v>0.25</v>
      </c>
      <c r="O15" s="102">
        <v>1</v>
      </c>
      <c r="P15" s="209"/>
      <c r="Q15" s="104"/>
      <c r="R15" s="36"/>
      <c r="S15" s="36"/>
      <c r="T15" s="35"/>
      <c r="U15" s="56"/>
      <c r="V15" s="23"/>
      <c r="W15" s="23"/>
      <c r="X15" s="23"/>
    </row>
    <row r="16" spans="1:24" ht="150" x14ac:dyDescent="0.25">
      <c r="A16" s="208"/>
      <c r="B16" s="54" t="s">
        <v>447</v>
      </c>
      <c r="C16" s="22">
        <v>1</v>
      </c>
      <c r="D16" s="100" t="s">
        <v>448</v>
      </c>
      <c r="E16" s="22" t="s">
        <v>449</v>
      </c>
      <c r="F16" s="61" t="s">
        <v>450</v>
      </c>
      <c r="G16" s="101" t="s">
        <v>451</v>
      </c>
      <c r="H16" s="33" t="s">
        <v>452</v>
      </c>
      <c r="I16" s="22" t="s">
        <v>125</v>
      </c>
      <c r="J16" s="33" t="s">
        <v>453</v>
      </c>
      <c r="K16" s="16">
        <v>0.25</v>
      </c>
      <c r="L16" s="16">
        <v>0.25</v>
      </c>
      <c r="M16" s="16">
        <v>0.25</v>
      </c>
      <c r="N16" s="16">
        <v>0.25</v>
      </c>
      <c r="O16" s="102">
        <v>1</v>
      </c>
      <c r="P16" s="209"/>
      <c r="Q16" s="104"/>
      <c r="R16" s="36"/>
      <c r="S16" s="36"/>
      <c r="T16" s="35"/>
      <c r="U16" s="56"/>
      <c r="V16" s="23"/>
      <c r="W16" s="23"/>
      <c r="X16" s="23"/>
    </row>
    <row r="17" spans="1:25" ht="90" x14ac:dyDescent="0.25">
      <c r="A17" s="208"/>
      <c r="B17" s="54" t="s">
        <v>454</v>
      </c>
      <c r="C17" s="22">
        <v>1</v>
      </c>
      <c r="D17" s="100" t="s">
        <v>455</v>
      </c>
      <c r="E17" s="22" t="s">
        <v>456</v>
      </c>
      <c r="F17" s="105" t="s">
        <v>457</v>
      </c>
      <c r="G17" s="101" t="s">
        <v>458</v>
      </c>
      <c r="H17" s="33" t="s">
        <v>423</v>
      </c>
      <c r="I17" s="22" t="s">
        <v>125</v>
      </c>
      <c r="J17" s="33" t="s">
        <v>459</v>
      </c>
      <c r="K17" s="16">
        <v>0.25</v>
      </c>
      <c r="L17" s="16">
        <v>0.25</v>
      </c>
      <c r="M17" s="16">
        <v>0.25</v>
      </c>
      <c r="N17" s="16">
        <v>0.25</v>
      </c>
      <c r="O17" s="102">
        <v>1</v>
      </c>
      <c r="P17" s="209"/>
      <c r="Q17" s="104"/>
      <c r="R17" s="36"/>
      <c r="S17" s="36"/>
      <c r="T17" s="35"/>
      <c r="U17" s="56"/>
      <c r="V17" s="23"/>
      <c r="W17" s="23"/>
      <c r="X17" s="23"/>
    </row>
    <row r="18" spans="1:25" ht="105" x14ac:dyDescent="0.25">
      <c r="A18" s="208"/>
      <c r="B18" s="387" t="s">
        <v>460</v>
      </c>
      <c r="C18" s="22">
        <v>1</v>
      </c>
      <c r="D18" s="54" t="s">
        <v>461</v>
      </c>
      <c r="E18" s="22" t="s">
        <v>462</v>
      </c>
      <c r="F18" s="100" t="s">
        <v>463</v>
      </c>
      <c r="G18" s="61" t="s">
        <v>464</v>
      </c>
      <c r="H18" s="33" t="s">
        <v>465</v>
      </c>
      <c r="I18" s="22" t="s">
        <v>125</v>
      </c>
      <c r="J18" s="33" t="s">
        <v>441</v>
      </c>
      <c r="K18" s="16">
        <v>0.1</v>
      </c>
      <c r="L18" s="16">
        <v>0.3</v>
      </c>
      <c r="M18" s="16">
        <v>0.3</v>
      </c>
      <c r="N18" s="16">
        <v>0.3</v>
      </c>
      <c r="O18" s="106">
        <f>SUM(K18:N18)</f>
        <v>1</v>
      </c>
      <c r="P18" s="209"/>
      <c r="Q18" s="104"/>
      <c r="R18" s="36"/>
      <c r="S18" s="36"/>
      <c r="T18" s="35"/>
      <c r="U18" s="56"/>
      <c r="V18" s="23"/>
      <c r="W18" s="23"/>
      <c r="X18" s="23"/>
    </row>
    <row r="19" spans="1:25" ht="135" x14ac:dyDescent="0.25">
      <c r="A19" s="208"/>
      <c r="B19" s="388"/>
      <c r="C19" s="22">
        <v>5</v>
      </c>
      <c r="D19" s="100" t="s">
        <v>466</v>
      </c>
      <c r="E19" s="22" t="s">
        <v>467</v>
      </c>
      <c r="F19" s="61" t="s">
        <v>468</v>
      </c>
      <c r="G19" s="61" t="s">
        <v>469</v>
      </c>
      <c r="H19" s="108" t="s">
        <v>470</v>
      </c>
      <c r="I19" s="22" t="s">
        <v>125</v>
      </c>
      <c r="J19" s="33" t="s">
        <v>471</v>
      </c>
      <c r="K19" s="53">
        <v>0.25</v>
      </c>
      <c r="L19" s="53">
        <v>0.25</v>
      </c>
      <c r="M19" s="53">
        <v>0.25</v>
      </c>
      <c r="N19" s="53">
        <v>0.25</v>
      </c>
      <c r="O19" s="102">
        <v>1</v>
      </c>
      <c r="P19" s="209"/>
      <c r="Q19" s="104"/>
      <c r="R19" s="36"/>
      <c r="S19" s="36"/>
      <c r="T19" s="35"/>
      <c r="U19" s="56"/>
      <c r="V19" s="23"/>
      <c r="W19" s="23"/>
      <c r="X19" s="23"/>
    </row>
    <row r="20" spans="1:25" ht="15.75" thickBot="1" x14ac:dyDescent="0.3">
      <c r="A20" s="208"/>
      <c r="B20" s="54"/>
      <c r="C20" s="22"/>
      <c r="D20" s="109"/>
      <c r="E20" s="22"/>
      <c r="F20" s="110"/>
      <c r="G20" s="110"/>
      <c r="H20" s="111"/>
      <c r="I20" s="22"/>
      <c r="J20" s="112"/>
      <c r="K20" s="16"/>
      <c r="L20" s="16"/>
      <c r="M20" s="16"/>
      <c r="N20" s="16"/>
      <c r="O20" s="56"/>
      <c r="P20" s="209"/>
      <c r="Q20" s="113"/>
      <c r="R20" s="114"/>
      <c r="S20" s="114"/>
      <c r="T20" s="35"/>
      <c r="U20" s="56"/>
      <c r="V20" s="115"/>
      <c r="W20" s="23"/>
      <c r="X20" s="23"/>
    </row>
    <row r="21" spans="1:25" s="3" customFormat="1" ht="28.5" x14ac:dyDescent="0.25">
      <c r="A21" s="209" t="s">
        <v>54</v>
      </c>
      <c r="B21" s="24" t="s">
        <v>892</v>
      </c>
      <c r="C21" s="210" t="s">
        <v>55</v>
      </c>
      <c r="D21" s="211"/>
      <c r="E21" s="25" t="s">
        <v>56</v>
      </c>
      <c r="F21" s="26"/>
      <c r="G21" s="26"/>
      <c r="H21" s="26"/>
      <c r="I21" s="219" t="s">
        <v>57</v>
      </c>
      <c r="J21" s="220" t="s">
        <v>56</v>
      </c>
      <c r="K21" s="221"/>
      <c r="L21" s="221"/>
      <c r="M21" s="221"/>
      <c r="N21" s="221"/>
      <c r="O21" s="221"/>
      <c r="P21" s="221"/>
      <c r="Q21" s="221"/>
      <c r="R21" s="222"/>
      <c r="S21" s="223" t="s">
        <v>58</v>
      </c>
      <c r="T21" s="223"/>
      <c r="U21" s="223"/>
      <c r="V21" s="224" t="s">
        <v>59</v>
      </c>
      <c r="W21" s="224"/>
      <c r="X21" s="224"/>
      <c r="Y21" s="1"/>
    </row>
    <row r="22" spans="1:25" s="3" customFormat="1" ht="28.5" x14ac:dyDescent="0.25">
      <c r="A22" s="209"/>
      <c r="B22" s="24" t="s">
        <v>60</v>
      </c>
      <c r="C22" s="212"/>
      <c r="D22" s="213"/>
      <c r="E22" s="226" t="s">
        <v>472</v>
      </c>
      <c r="F22" s="227"/>
      <c r="G22" s="227"/>
      <c r="H22" s="228"/>
      <c r="I22" s="219"/>
      <c r="J22" s="226" t="s">
        <v>473</v>
      </c>
      <c r="K22" s="227"/>
      <c r="L22" s="227"/>
      <c r="M22" s="227"/>
      <c r="N22" s="227"/>
      <c r="O22" s="227"/>
      <c r="P22" s="227"/>
      <c r="Q22" s="227"/>
      <c r="R22" s="228"/>
      <c r="S22" s="223"/>
      <c r="T22" s="223"/>
      <c r="U22" s="223"/>
      <c r="V22" s="224" t="s">
        <v>61</v>
      </c>
      <c r="W22" s="224"/>
      <c r="X22" s="224"/>
      <c r="Y22" s="1"/>
    </row>
    <row r="23" spans="1:25" s="3" customFormat="1" x14ac:dyDescent="0.25">
      <c r="A23" s="209"/>
      <c r="B23" s="24" t="s">
        <v>62</v>
      </c>
      <c r="C23" s="214"/>
      <c r="D23" s="215"/>
      <c r="E23" s="25" t="s">
        <v>63</v>
      </c>
      <c r="F23" s="26" t="s">
        <v>474</v>
      </c>
      <c r="G23" s="26"/>
      <c r="H23" s="26"/>
      <c r="I23" s="219"/>
      <c r="J23" s="226" t="s">
        <v>866</v>
      </c>
      <c r="K23" s="227"/>
      <c r="L23" s="227"/>
      <c r="M23" s="227"/>
      <c r="N23" s="227"/>
      <c r="O23" s="227"/>
      <c r="P23" s="227"/>
      <c r="Q23" s="227"/>
      <c r="R23" s="228"/>
      <c r="S23" s="223"/>
      <c r="T23" s="223"/>
      <c r="U23" s="223"/>
      <c r="V23" s="224" t="s">
        <v>64</v>
      </c>
      <c r="W23" s="224"/>
      <c r="X23" s="224"/>
      <c r="Y23" s="1"/>
    </row>
  </sheetData>
  <mergeCells count="38">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K9:O9"/>
    <mergeCell ref="P9:P20"/>
    <mergeCell ref="Q9:U9"/>
    <mergeCell ref="V9:V10"/>
    <mergeCell ref="W9:W10"/>
    <mergeCell ref="A21:A23"/>
    <mergeCell ref="C21:D23"/>
    <mergeCell ref="I21:I23"/>
    <mergeCell ref="J21:R21"/>
    <mergeCell ref="S21:U23"/>
    <mergeCell ref="A11:A20"/>
    <mergeCell ref="B11:B12"/>
    <mergeCell ref="B13:B14"/>
    <mergeCell ref="B18:B19"/>
    <mergeCell ref="J9:J10"/>
    <mergeCell ref="V21:X21"/>
    <mergeCell ref="E22:H22"/>
    <mergeCell ref="J22:R22"/>
    <mergeCell ref="V22:X22"/>
    <mergeCell ref="J23:R23"/>
    <mergeCell ref="V23:X23"/>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B3B3-40B4-4C2E-ABCB-01EAD2F5DE99}">
  <dimension ref="A1:Y15"/>
  <sheetViews>
    <sheetView tabSelected="1" workbookViewId="0">
      <selection activeCell="D12" sqref="D12"/>
    </sheetView>
  </sheetViews>
  <sheetFormatPr baseColWidth="10" defaultRowHeight="15.75" x14ac:dyDescent="0.25"/>
  <cols>
    <col min="1" max="1" width="23.85546875" style="70" customWidth="1"/>
    <col min="2" max="2" width="22.42578125" style="70" customWidth="1"/>
    <col min="3" max="3" width="5.42578125" style="70" customWidth="1"/>
    <col min="4" max="4" width="28.140625" style="70" customWidth="1"/>
    <col min="5" max="5" width="27.5703125" style="70" customWidth="1"/>
    <col min="6" max="6" width="25" style="70" customWidth="1"/>
    <col min="7" max="7" width="28.5703125" style="70" customWidth="1"/>
    <col min="8" max="8" width="16.140625" style="70" customWidth="1"/>
    <col min="9" max="9" width="12.42578125" style="70" customWidth="1"/>
    <col min="10" max="10" width="18.85546875" style="70" customWidth="1"/>
    <col min="11" max="14" width="5.85546875" style="70" customWidth="1"/>
    <col min="15" max="15" width="7.7109375" style="70" customWidth="1"/>
    <col min="16" max="16" width="1.42578125" style="86" customWidth="1"/>
    <col min="17" max="20" width="6.140625" style="70" customWidth="1"/>
    <col min="21" max="21" width="7.85546875" style="70" customWidth="1"/>
    <col min="22" max="22" width="34.140625" style="70" customWidth="1"/>
    <col min="23" max="24" width="25.5703125" style="70" customWidth="1"/>
    <col min="25" max="256" width="11.42578125" style="70"/>
    <col min="257" max="257" width="23.85546875" style="70" customWidth="1"/>
    <col min="258" max="258" width="22.42578125" style="70" customWidth="1"/>
    <col min="259" max="259" width="5.42578125" style="70" customWidth="1"/>
    <col min="260" max="260" width="28.140625" style="70" customWidth="1"/>
    <col min="261" max="261" width="27.5703125" style="70" customWidth="1"/>
    <col min="262" max="262" width="25" style="70" customWidth="1"/>
    <col min="263" max="263" width="28.5703125" style="70" customWidth="1"/>
    <col min="264" max="264" width="16.140625" style="70" customWidth="1"/>
    <col min="265" max="265" width="12.42578125" style="70" customWidth="1"/>
    <col min="266" max="266" width="18.85546875" style="70" customWidth="1"/>
    <col min="267" max="270" width="5.85546875" style="70" customWidth="1"/>
    <col min="271" max="271" width="7.7109375" style="70" customWidth="1"/>
    <col min="272" max="272" width="1.42578125" style="70" customWidth="1"/>
    <col min="273" max="276" width="6.140625" style="70" customWidth="1"/>
    <col min="277" max="277" width="7.85546875" style="70" customWidth="1"/>
    <col min="278" max="278" width="34.140625" style="70" customWidth="1"/>
    <col min="279" max="280" width="25.5703125" style="70" customWidth="1"/>
    <col min="281" max="512" width="11.42578125" style="70"/>
    <col min="513" max="513" width="23.85546875" style="70" customWidth="1"/>
    <col min="514" max="514" width="22.42578125" style="70" customWidth="1"/>
    <col min="515" max="515" width="5.42578125" style="70" customWidth="1"/>
    <col min="516" max="516" width="28.140625" style="70" customWidth="1"/>
    <col min="517" max="517" width="27.5703125" style="70" customWidth="1"/>
    <col min="518" max="518" width="25" style="70" customWidth="1"/>
    <col min="519" max="519" width="28.5703125" style="70" customWidth="1"/>
    <col min="520" max="520" width="16.140625" style="70" customWidth="1"/>
    <col min="521" max="521" width="12.42578125" style="70" customWidth="1"/>
    <col min="522" max="522" width="18.85546875" style="70" customWidth="1"/>
    <col min="523" max="526" width="5.85546875" style="70" customWidth="1"/>
    <col min="527" max="527" width="7.7109375" style="70" customWidth="1"/>
    <col min="528" max="528" width="1.42578125" style="70" customWidth="1"/>
    <col min="529" max="532" width="6.140625" style="70" customWidth="1"/>
    <col min="533" max="533" width="7.85546875" style="70" customWidth="1"/>
    <col min="534" max="534" width="34.140625" style="70" customWidth="1"/>
    <col min="535" max="536" width="25.5703125" style="70" customWidth="1"/>
    <col min="537" max="768" width="11.42578125" style="70"/>
    <col min="769" max="769" width="23.85546875" style="70" customWidth="1"/>
    <col min="770" max="770" width="22.42578125" style="70" customWidth="1"/>
    <col min="771" max="771" width="5.42578125" style="70" customWidth="1"/>
    <col min="772" max="772" width="28.140625" style="70" customWidth="1"/>
    <col min="773" max="773" width="27.5703125" style="70" customWidth="1"/>
    <col min="774" max="774" width="25" style="70" customWidth="1"/>
    <col min="775" max="775" width="28.5703125" style="70" customWidth="1"/>
    <col min="776" max="776" width="16.140625" style="70" customWidth="1"/>
    <col min="777" max="777" width="12.42578125" style="70" customWidth="1"/>
    <col min="778" max="778" width="18.85546875" style="70" customWidth="1"/>
    <col min="779" max="782" width="5.85546875" style="70" customWidth="1"/>
    <col min="783" max="783" width="7.7109375" style="70" customWidth="1"/>
    <col min="784" max="784" width="1.42578125" style="70" customWidth="1"/>
    <col min="785" max="788" width="6.140625" style="70" customWidth="1"/>
    <col min="789" max="789" width="7.85546875" style="70" customWidth="1"/>
    <col min="790" max="790" width="34.140625" style="70" customWidth="1"/>
    <col min="791" max="792" width="25.5703125" style="70" customWidth="1"/>
    <col min="793" max="1024" width="11.42578125" style="70"/>
    <col min="1025" max="1025" width="23.85546875" style="70" customWidth="1"/>
    <col min="1026" max="1026" width="22.42578125" style="70" customWidth="1"/>
    <col min="1027" max="1027" width="5.42578125" style="70" customWidth="1"/>
    <col min="1028" max="1028" width="28.140625" style="70" customWidth="1"/>
    <col min="1029" max="1029" width="27.5703125" style="70" customWidth="1"/>
    <col min="1030" max="1030" width="25" style="70" customWidth="1"/>
    <col min="1031" max="1031" width="28.5703125" style="70" customWidth="1"/>
    <col min="1032" max="1032" width="16.140625" style="70" customWidth="1"/>
    <col min="1033" max="1033" width="12.42578125" style="70" customWidth="1"/>
    <col min="1034" max="1034" width="18.85546875" style="70" customWidth="1"/>
    <col min="1035" max="1038" width="5.85546875" style="70" customWidth="1"/>
    <col min="1039" max="1039" width="7.7109375" style="70" customWidth="1"/>
    <col min="1040" max="1040" width="1.42578125" style="70" customWidth="1"/>
    <col min="1041" max="1044" width="6.140625" style="70" customWidth="1"/>
    <col min="1045" max="1045" width="7.85546875" style="70" customWidth="1"/>
    <col min="1046" max="1046" width="34.140625" style="70" customWidth="1"/>
    <col min="1047" max="1048" width="25.5703125" style="70" customWidth="1"/>
    <col min="1049" max="1280" width="11.42578125" style="70"/>
    <col min="1281" max="1281" width="23.85546875" style="70" customWidth="1"/>
    <col min="1282" max="1282" width="22.42578125" style="70" customWidth="1"/>
    <col min="1283" max="1283" width="5.42578125" style="70" customWidth="1"/>
    <col min="1284" max="1284" width="28.140625" style="70" customWidth="1"/>
    <col min="1285" max="1285" width="27.5703125" style="70" customWidth="1"/>
    <col min="1286" max="1286" width="25" style="70" customWidth="1"/>
    <col min="1287" max="1287" width="28.5703125" style="70" customWidth="1"/>
    <col min="1288" max="1288" width="16.140625" style="70" customWidth="1"/>
    <col min="1289" max="1289" width="12.42578125" style="70" customWidth="1"/>
    <col min="1290" max="1290" width="18.85546875" style="70" customWidth="1"/>
    <col min="1291" max="1294" width="5.85546875" style="70" customWidth="1"/>
    <col min="1295" max="1295" width="7.7109375" style="70" customWidth="1"/>
    <col min="1296" max="1296" width="1.42578125" style="70" customWidth="1"/>
    <col min="1297" max="1300" width="6.140625" style="70" customWidth="1"/>
    <col min="1301" max="1301" width="7.85546875" style="70" customWidth="1"/>
    <col min="1302" max="1302" width="34.140625" style="70" customWidth="1"/>
    <col min="1303" max="1304" width="25.5703125" style="70" customWidth="1"/>
    <col min="1305" max="1536" width="11.42578125" style="70"/>
    <col min="1537" max="1537" width="23.85546875" style="70" customWidth="1"/>
    <col min="1538" max="1538" width="22.42578125" style="70" customWidth="1"/>
    <col min="1539" max="1539" width="5.42578125" style="70" customWidth="1"/>
    <col min="1540" max="1540" width="28.140625" style="70" customWidth="1"/>
    <col min="1541" max="1541" width="27.5703125" style="70" customWidth="1"/>
    <col min="1542" max="1542" width="25" style="70" customWidth="1"/>
    <col min="1543" max="1543" width="28.5703125" style="70" customWidth="1"/>
    <col min="1544" max="1544" width="16.140625" style="70" customWidth="1"/>
    <col min="1545" max="1545" width="12.42578125" style="70" customWidth="1"/>
    <col min="1546" max="1546" width="18.85546875" style="70" customWidth="1"/>
    <col min="1547" max="1550" width="5.85546875" style="70" customWidth="1"/>
    <col min="1551" max="1551" width="7.7109375" style="70" customWidth="1"/>
    <col min="1552" max="1552" width="1.42578125" style="70" customWidth="1"/>
    <col min="1553" max="1556" width="6.140625" style="70" customWidth="1"/>
    <col min="1557" max="1557" width="7.85546875" style="70" customWidth="1"/>
    <col min="1558" max="1558" width="34.140625" style="70" customWidth="1"/>
    <col min="1559" max="1560" width="25.5703125" style="70" customWidth="1"/>
    <col min="1561" max="1792" width="11.42578125" style="70"/>
    <col min="1793" max="1793" width="23.85546875" style="70" customWidth="1"/>
    <col min="1794" max="1794" width="22.42578125" style="70" customWidth="1"/>
    <col min="1795" max="1795" width="5.42578125" style="70" customWidth="1"/>
    <col min="1796" max="1796" width="28.140625" style="70" customWidth="1"/>
    <col min="1797" max="1797" width="27.5703125" style="70" customWidth="1"/>
    <col min="1798" max="1798" width="25" style="70" customWidth="1"/>
    <col min="1799" max="1799" width="28.5703125" style="70" customWidth="1"/>
    <col min="1800" max="1800" width="16.140625" style="70" customWidth="1"/>
    <col min="1801" max="1801" width="12.42578125" style="70" customWidth="1"/>
    <col min="1802" max="1802" width="18.85546875" style="70" customWidth="1"/>
    <col min="1803" max="1806" width="5.85546875" style="70" customWidth="1"/>
    <col min="1807" max="1807" width="7.7109375" style="70" customWidth="1"/>
    <col min="1808" max="1808" width="1.42578125" style="70" customWidth="1"/>
    <col min="1809" max="1812" width="6.140625" style="70" customWidth="1"/>
    <col min="1813" max="1813" width="7.85546875" style="70" customWidth="1"/>
    <col min="1814" max="1814" width="34.140625" style="70" customWidth="1"/>
    <col min="1815" max="1816" width="25.5703125" style="70" customWidth="1"/>
    <col min="1817" max="2048" width="11.42578125" style="70"/>
    <col min="2049" max="2049" width="23.85546875" style="70" customWidth="1"/>
    <col min="2050" max="2050" width="22.42578125" style="70" customWidth="1"/>
    <col min="2051" max="2051" width="5.42578125" style="70" customWidth="1"/>
    <col min="2052" max="2052" width="28.140625" style="70" customWidth="1"/>
    <col min="2053" max="2053" width="27.5703125" style="70" customWidth="1"/>
    <col min="2054" max="2054" width="25" style="70" customWidth="1"/>
    <col min="2055" max="2055" width="28.5703125" style="70" customWidth="1"/>
    <col min="2056" max="2056" width="16.140625" style="70" customWidth="1"/>
    <col min="2057" max="2057" width="12.42578125" style="70" customWidth="1"/>
    <col min="2058" max="2058" width="18.85546875" style="70" customWidth="1"/>
    <col min="2059" max="2062" width="5.85546875" style="70" customWidth="1"/>
    <col min="2063" max="2063" width="7.7109375" style="70" customWidth="1"/>
    <col min="2064" max="2064" width="1.42578125" style="70" customWidth="1"/>
    <col min="2065" max="2068" width="6.140625" style="70" customWidth="1"/>
    <col min="2069" max="2069" width="7.85546875" style="70" customWidth="1"/>
    <col min="2070" max="2070" width="34.140625" style="70" customWidth="1"/>
    <col min="2071" max="2072" width="25.5703125" style="70" customWidth="1"/>
    <col min="2073" max="2304" width="11.42578125" style="70"/>
    <col min="2305" max="2305" width="23.85546875" style="70" customWidth="1"/>
    <col min="2306" max="2306" width="22.42578125" style="70" customWidth="1"/>
    <col min="2307" max="2307" width="5.42578125" style="70" customWidth="1"/>
    <col min="2308" max="2308" width="28.140625" style="70" customWidth="1"/>
    <col min="2309" max="2309" width="27.5703125" style="70" customWidth="1"/>
    <col min="2310" max="2310" width="25" style="70" customWidth="1"/>
    <col min="2311" max="2311" width="28.5703125" style="70" customWidth="1"/>
    <col min="2312" max="2312" width="16.140625" style="70" customWidth="1"/>
    <col min="2313" max="2313" width="12.42578125" style="70" customWidth="1"/>
    <col min="2314" max="2314" width="18.85546875" style="70" customWidth="1"/>
    <col min="2315" max="2318" width="5.85546875" style="70" customWidth="1"/>
    <col min="2319" max="2319" width="7.7109375" style="70" customWidth="1"/>
    <col min="2320" max="2320" width="1.42578125" style="70" customWidth="1"/>
    <col min="2321" max="2324" width="6.140625" style="70" customWidth="1"/>
    <col min="2325" max="2325" width="7.85546875" style="70" customWidth="1"/>
    <col min="2326" max="2326" width="34.140625" style="70" customWidth="1"/>
    <col min="2327" max="2328" width="25.5703125" style="70" customWidth="1"/>
    <col min="2329" max="2560" width="11.42578125" style="70"/>
    <col min="2561" max="2561" width="23.85546875" style="70" customWidth="1"/>
    <col min="2562" max="2562" width="22.42578125" style="70" customWidth="1"/>
    <col min="2563" max="2563" width="5.42578125" style="70" customWidth="1"/>
    <col min="2564" max="2564" width="28.140625" style="70" customWidth="1"/>
    <col min="2565" max="2565" width="27.5703125" style="70" customWidth="1"/>
    <col min="2566" max="2566" width="25" style="70" customWidth="1"/>
    <col min="2567" max="2567" width="28.5703125" style="70" customWidth="1"/>
    <col min="2568" max="2568" width="16.140625" style="70" customWidth="1"/>
    <col min="2569" max="2569" width="12.42578125" style="70" customWidth="1"/>
    <col min="2570" max="2570" width="18.85546875" style="70" customWidth="1"/>
    <col min="2571" max="2574" width="5.85546875" style="70" customWidth="1"/>
    <col min="2575" max="2575" width="7.7109375" style="70" customWidth="1"/>
    <col min="2576" max="2576" width="1.42578125" style="70" customWidth="1"/>
    <col min="2577" max="2580" width="6.140625" style="70" customWidth="1"/>
    <col min="2581" max="2581" width="7.85546875" style="70" customWidth="1"/>
    <col min="2582" max="2582" width="34.140625" style="70" customWidth="1"/>
    <col min="2583" max="2584" width="25.5703125" style="70" customWidth="1"/>
    <col min="2585" max="2816" width="11.42578125" style="70"/>
    <col min="2817" max="2817" width="23.85546875" style="70" customWidth="1"/>
    <col min="2818" max="2818" width="22.42578125" style="70" customWidth="1"/>
    <col min="2819" max="2819" width="5.42578125" style="70" customWidth="1"/>
    <col min="2820" max="2820" width="28.140625" style="70" customWidth="1"/>
    <col min="2821" max="2821" width="27.5703125" style="70" customWidth="1"/>
    <col min="2822" max="2822" width="25" style="70" customWidth="1"/>
    <col min="2823" max="2823" width="28.5703125" style="70" customWidth="1"/>
    <col min="2824" max="2824" width="16.140625" style="70" customWidth="1"/>
    <col min="2825" max="2825" width="12.42578125" style="70" customWidth="1"/>
    <col min="2826" max="2826" width="18.85546875" style="70" customWidth="1"/>
    <col min="2827" max="2830" width="5.85546875" style="70" customWidth="1"/>
    <col min="2831" max="2831" width="7.7109375" style="70" customWidth="1"/>
    <col min="2832" max="2832" width="1.42578125" style="70" customWidth="1"/>
    <col min="2833" max="2836" width="6.140625" style="70" customWidth="1"/>
    <col min="2837" max="2837" width="7.85546875" style="70" customWidth="1"/>
    <col min="2838" max="2838" width="34.140625" style="70" customWidth="1"/>
    <col min="2839" max="2840" width="25.5703125" style="70" customWidth="1"/>
    <col min="2841" max="3072" width="11.42578125" style="70"/>
    <col min="3073" max="3073" width="23.85546875" style="70" customWidth="1"/>
    <col min="3074" max="3074" width="22.42578125" style="70" customWidth="1"/>
    <col min="3075" max="3075" width="5.42578125" style="70" customWidth="1"/>
    <col min="3076" max="3076" width="28.140625" style="70" customWidth="1"/>
    <col min="3077" max="3077" width="27.5703125" style="70" customWidth="1"/>
    <col min="3078" max="3078" width="25" style="70" customWidth="1"/>
    <col min="3079" max="3079" width="28.5703125" style="70" customWidth="1"/>
    <col min="3080" max="3080" width="16.140625" style="70" customWidth="1"/>
    <col min="3081" max="3081" width="12.42578125" style="70" customWidth="1"/>
    <col min="3082" max="3082" width="18.85546875" style="70" customWidth="1"/>
    <col min="3083" max="3086" width="5.85546875" style="70" customWidth="1"/>
    <col min="3087" max="3087" width="7.7109375" style="70" customWidth="1"/>
    <col min="3088" max="3088" width="1.42578125" style="70" customWidth="1"/>
    <col min="3089" max="3092" width="6.140625" style="70" customWidth="1"/>
    <col min="3093" max="3093" width="7.85546875" style="70" customWidth="1"/>
    <col min="3094" max="3094" width="34.140625" style="70" customWidth="1"/>
    <col min="3095" max="3096" width="25.5703125" style="70" customWidth="1"/>
    <col min="3097" max="3328" width="11.42578125" style="70"/>
    <col min="3329" max="3329" width="23.85546875" style="70" customWidth="1"/>
    <col min="3330" max="3330" width="22.42578125" style="70" customWidth="1"/>
    <col min="3331" max="3331" width="5.42578125" style="70" customWidth="1"/>
    <col min="3332" max="3332" width="28.140625" style="70" customWidth="1"/>
    <col min="3333" max="3333" width="27.5703125" style="70" customWidth="1"/>
    <col min="3334" max="3334" width="25" style="70" customWidth="1"/>
    <col min="3335" max="3335" width="28.5703125" style="70" customWidth="1"/>
    <col min="3336" max="3336" width="16.140625" style="70" customWidth="1"/>
    <col min="3337" max="3337" width="12.42578125" style="70" customWidth="1"/>
    <col min="3338" max="3338" width="18.85546875" style="70" customWidth="1"/>
    <col min="3339" max="3342" width="5.85546875" style="70" customWidth="1"/>
    <col min="3343" max="3343" width="7.7109375" style="70" customWidth="1"/>
    <col min="3344" max="3344" width="1.42578125" style="70" customWidth="1"/>
    <col min="3345" max="3348" width="6.140625" style="70" customWidth="1"/>
    <col min="3349" max="3349" width="7.85546875" style="70" customWidth="1"/>
    <col min="3350" max="3350" width="34.140625" style="70" customWidth="1"/>
    <col min="3351" max="3352" width="25.5703125" style="70" customWidth="1"/>
    <col min="3353" max="3584" width="11.42578125" style="70"/>
    <col min="3585" max="3585" width="23.85546875" style="70" customWidth="1"/>
    <col min="3586" max="3586" width="22.42578125" style="70" customWidth="1"/>
    <col min="3587" max="3587" width="5.42578125" style="70" customWidth="1"/>
    <col min="3588" max="3588" width="28.140625" style="70" customWidth="1"/>
    <col min="3589" max="3589" width="27.5703125" style="70" customWidth="1"/>
    <col min="3590" max="3590" width="25" style="70" customWidth="1"/>
    <col min="3591" max="3591" width="28.5703125" style="70" customWidth="1"/>
    <col min="3592" max="3592" width="16.140625" style="70" customWidth="1"/>
    <col min="3593" max="3593" width="12.42578125" style="70" customWidth="1"/>
    <col min="3594" max="3594" width="18.85546875" style="70" customWidth="1"/>
    <col min="3595" max="3598" width="5.85546875" style="70" customWidth="1"/>
    <col min="3599" max="3599" width="7.7109375" style="70" customWidth="1"/>
    <col min="3600" max="3600" width="1.42578125" style="70" customWidth="1"/>
    <col min="3601" max="3604" width="6.140625" style="70" customWidth="1"/>
    <col min="3605" max="3605" width="7.85546875" style="70" customWidth="1"/>
    <col min="3606" max="3606" width="34.140625" style="70" customWidth="1"/>
    <col min="3607" max="3608" width="25.5703125" style="70" customWidth="1"/>
    <col min="3609" max="3840" width="11.42578125" style="70"/>
    <col min="3841" max="3841" width="23.85546875" style="70" customWidth="1"/>
    <col min="3842" max="3842" width="22.42578125" style="70" customWidth="1"/>
    <col min="3843" max="3843" width="5.42578125" style="70" customWidth="1"/>
    <col min="3844" max="3844" width="28.140625" style="70" customWidth="1"/>
    <col min="3845" max="3845" width="27.5703125" style="70" customWidth="1"/>
    <col min="3846" max="3846" width="25" style="70" customWidth="1"/>
    <col min="3847" max="3847" width="28.5703125" style="70" customWidth="1"/>
    <col min="3848" max="3848" width="16.140625" style="70" customWidth="1"/>
    <col min="3849" max="3849" width="12.42578125" style="70" customWidth="1"/>
    <col min="3850" max="3850" width="18.85546875" style="70" customWidth="1"/>
    <col min="3851" max="3854" width="5.85546875" style="70" customWidth="1"/>
    <col min="3855" max="3855" width="7.7109375" style="70" customWidth="1"/>
    <col min="3856" max="3856" width="1.42578125" style="70" customWidth="1"/>
    <col min="3857" max="3860" width="6.140625" style="70" customWidth="1"/>
    <col min="3861" max="3861" width="7.85546875" style="70" customWidth="1"/>
    <col min="3862" max="3862" width="34.140625" style="70" customWidth="1"/>
    <col min="3863" max="3864" width="25.5703125" style="70" customWidth="1"/>
    <col min="3865" max="4096" width="11.42578125" style="70"/>
    <col min="4097" max="4097" width="23.85546875" style="70" customWidth="1"/>
    <col min="4098" max="4098" width="22.42578125" style="70" customWidth="1"/>
    <col min="4099" max="4099" width="5.42578125" style="70" customWidth="1"/>
    <col min="4100" max="4100" width="28.140625" style="70" customWidth="1"/>
    <col min="4101" max="4101" width="27.5703125" style="70" customWidth="1"/>
    <col min="4102" max="4102" width="25" style="70" customWidth="1"/>
    <col min="4103" max="4103" width="28.5703125" style="70" customWidth="1"/>
    <col min="4104" max="4104" width="16.140625" style="70" customWidth="1"/>
    <col min="4105" max="4105" width="12.42578125" style="70" customWidth="1"/>
    <col min="4106" max="4106" width="18.85546875" style="70" customWidth="1"/>
    <col min="4107" max="4110" width="5.85546875" style="70" customWidth="1"/>
    <col min="4111" max="4111" width="7.7109375" style="70" customWidth="1"/>
    <col min="4112" max="4112" width="1.42578125" style="70" customWidth="1"/>
    <col min="4113" max="4116" width="6.140625" style="70" customWidth="1"/>
    <col min="4117" max="4117" width="7.85546875" style="70" customWidth="1"/>
    <col min="4118" max="4118" width="34.140625" style="70" customWidth="1"/>
    <col min="4119" max="4120" width="25.5703125" style="70" customWidth="1"/>
    <col min="4121" max="4352" width="11.42578125" style="70"/>
    <col min="4353" max="4353" width="23.85546875" style="70" customWidth="1"/>
    <col min="4354" max="4354" width="22.42578125" style="70" customWidth="1"/>
    <col min="4355" max="4355" width="5.42578125" style="70" customWidth="1"/>
    <col min="4356" max="4356" width="28.140625" style="70" customWidth="1"/>
    <col min="4357" max="4357" width="27.5703125" style="70" customWidth="1"/>
    <col min="4358" max="4358" width="25" style="70" customWidth="1"/>
    <col min="4359" max="4359" width="28.5703125" style="70" customWidth="1"/>
    <col min="4360" max="4360" width="16.140625" style="70" customWidth="1"/>
    <col min="4361" max="4361" width="12.42578125" style="70" customWidth="1"/>
    <col min="4362" max="4362" width="18.85546875" style="70" customWidth="1"/>
    <col min="4363" max="4366" width="5.85546875" style="70" customWidth="1"/>
    <col min="4367" max="4367" width="7.7109375" style="70" customWidth="1"/>
    <col min="4368" max="4368" width="1.42578125" style="70" customWidth="1"/>
    <col min="4369" max="4372" width="6.140625" style="70" customWidth="1"/>
    <col min="4373" max="4373" width="7.85546875" style="70" customWidth="1"/>
    <col min="4374" max="4374" width="34.140625" style="70" customWidth="1"/>
    <col min="4375" max="4376" width="25.5703125" style="70" customWidth="1"/>
    <col min="4377" max="4608" width="11.42578125" style="70"/>
    <col min="4609" max="4609" width="23.85546875" style="70" customWidth="1"/>
    <col min="4610" max="4610" width="22.42578125" style="70" customWidth="1"/>
    <col min="4611" max="4611" width="5.42578125" style="70" customWidth="1"/>
    <col min="4612" max="4612" width="28.140625" style="70" customWidth="1"/>
    <col min="4613" max="4613" width="27.5703125" style="70" customWidth="1"/>
    <col min="4614" max="4614" width="25" style="70" customWidth="1"/>
    <col min="4615" max="4615" width="28.5703125" style="70" customWidth="1"/>
    <col min="4616" max="4616" width="16.140625" style="70" customWidth="1"/>
    <col min="4617" max="4617" width="12.42578125" style="70" customWidth="1"/>
    <col min="4618" max="4618" width="18.85546875" style="70" customWidth="1"/>
    <col min="4619" max="4622" width="5.85546875" style="70" customWidth="1"/>
    <col min="4623" max="4623" width="7.7109375" style="70" customWidth="1"/>
    <col min="4624" max="4624" width="1.42578125" style="70" customWidth="1"/>
    <col min="4625" max="4628" width="6.140625" style="70" customWidth="1"/>
    <col min="4629" max="4629" width="7.85546875" style="70" customWidth="1"/>
    <col min="4630" max="4630" width="34.140625" style="70" customWidth="1"/>
    <col min="4631" max="4632" width="25.5703125" style="70" customWidth="1"/>
    <col min="4633" max="4864" width="11.42578125" style="70"/>
    <col min="4865" max="4865" width="23.85546875" style="70" customWidth="1"/>
    <col min="4866" max="4866" width="22.42578125" style="70" customWidth="1"/>
    <col min="4867" max="4867" width="5.42578125" style="70" customWidth="1"/>
    <col min="4868" max="4868" width="28.140625" style="70" customWidth="1"/>
    <col min="4869" max="4869" width="27.5703125" style="70" customWidth="1"/>
    <col min="4870" max="4870" width="25" style="70" customWidth="1"/>
    <col min="4871" max="4871" width="28.5703125" style="70" customWidth="1"/>
    <col min="4872" max="4872" width="16.140625" style="70" customWidth="1"/>
    <col min="4873" max="4873" width="12.42578125" style="70" customWidth="1"/>
    <col min="4874" max="4874" width="18.85546875" style="70" customWidth="1"/>
    <col min="4875" max="4878" width="5.85546875" style="70" customWidth="1"/>
    <col min="4879" max="4879" width="7.7109375" style="70" customWidth="1"/>
    <col min="4880" max="4880" width="1.42578125" style="70" customWidth="1"/>
    <col min="4881" max="4884" width="6.140625" style="70" customWidth="1"/>
    <col min="4885" max="4885" width="7.85546875" style="70" customWidth="1"/>
    <col min="4886" max="4886" width="34.140625" style="70" customWidth="1"/>
    <col min="4887" max="4888" width="25.5703125" style="70" customWidth="1"/>
    <col min="4889" max="5120" width="11.42578125" style="70"/>
    <col min="5121" max="5121" width="23.85546875" style="70" customWidth="1"/>
    <col min="5122" max="5122" width="22.42578125" style="70" customWidth="1"/>
    <col min="5123" max="5123" width="5.42578125" style="70" customWidth="1"/>
    <col min="5124" max="5124" width="28.140625" style="70" customWidth="1"/>
    <col min="5125" max="5125" width="27.5703125" style="70" customWidth="1"/>
    <col min="5126" max="5126" width="25" style="70" customWidth="1"/>
    <col min="5127" max="5127" width="28.5703125" style="70" customWidth="1"/>
    <col min="5128" max="5128" width="16.140625" style="70" customWidth="1"/>
    <col min="5129" max="5129" width="12.42578125" style="70" customWidth="1"/>
    <col min="5130" max="5130" width="18.85546875" style="70" customWidth="1"/>
    <col min="5131" max="5134" width="5.85546875" style="70" customWidth="1"/>
    <col min="5135" max="5135" width="7.7109375" style="70" customWidth="1"/>
    <col min="5136" max="5136" width="1.42578125" style="70" customWidth="1"/>
    <col min="5137" max="5140" width="6.140625" style="70" customWidth="1"/>
    <col min="5141" max="5141" width="7.85546875" style="70" customWidth="1"/>
    <col min="5142" max="5142" width="34.140625" style="70" customWidth="1"/>
    <col min="5143" max="5144" width="25.5703125" style="70" customWidth="1"/>
    <col min="5145" max="5376" width="11.42578125" style="70"/>
    <col min="5377" max="5377" width="23.85546875" style="70" customWidth="1"/>
    <col min="5378" max="5378" width="22.42578125" style="70" customWidth="1"/>
    <col min="5379" max="5379" width="5.42578125" style="70" customWidth="1"/>
    <col min="5380" max="5380" width="28.140625" style="70" customWidth="1"/>
    <col min="5381" max="5381" width="27.5703125" style="70" customWidth="1"/>
    <col min="5382" max="5382" width="25" style="70" customWidth="1"/>
    <col min="5383" max="5383" width="28.5703125" style="70" customWidth="1"/>
    <col min="5384" max="5384" width="16.140625" style="70" customWidth="1"/>
    <col min="5385" max="5385" width="12.42578125" style="70" customWidth="1"/>
    <col min="5386" max="5386" width="18.85546875" style="70" customWidth="1"/>
    <col min="5387" max="5390" width="5.85546875" style="70" customWidth="1"/>
    <col min="5391" max="5391" width="7.7109375" style="70" customWidth="1"/>
    <col min="5392" max="5392" width="1.42578125" style="70" customWidth="1"/>
    <col min="5393" max="5396" width="6.140625" style="70" customWidth="1"/>
    <col min="5397" max="5397" width="7.85546875" style="70" customWidth="1"/>
    <col min="5398" max="5398" width="34.140625" style="70" customWidth="1"/>
    <col min="5399" max="5400" width="25.5703125" style="70" customWidth="1"/>
    <col min="5401" max="5632" width="11.42578125" style="70"/>
    <col min="5633" max="5633" width="23.85546875" style="70" customWidth="1"/>
    <col min="5634" max="5634" width="22.42578125" style="70" customWidth="1"/>
    <col min="5635" max="5635" width="5.42578125" style="70" customWidth="1"/>
    <col min="5636" max="5636" width="28.140625" style="70" customWidth="1"/>
    <col min="5637" max="5637" width="27.5703125" style="70" customWidth="1"/>
    <col min="5638" max="5638" width="25" style="70" customWidth="1"/>
    <col min="5639" max="5639" width="28.5703125" style="70" customWidth="1"/>
    <col min="5640" max="5640" width="16.140625" style="70" customWidth="1"/>
    <col min="5641" max="5641" width="12.42578125" style="70" customWidth="1"/>
    <col min="5642" max="5642" width="18.85546875" style="70" customWidth="1"/>
    <col min="5643" max="5646" width="5.85546875" style="70" customWidth="1"/>
    <col min="5647" max="5647" width="7.7109375" style="70" customWidth="1"/>
    <col min="5648" max="5648" width="1.42578125" style="70" customWidth="1"/>
    <col min="5649" max="5652" width="6.140625" style="70" customWidth="1"/>
    <col min="5653" max="5653" width="7.85546875" style="70" customWidth="1"/>
    <col min="5654" max="5654" width="34.140625" style="70" customWidth="1"/>
    <col min="5655" max="5656" width="25.5703125" style="70" customWidth="1"/>
    <col min="5657" max="5888" width="11.42578125" style="70"/>
    <col min="5889" max="5889" width="23.85546875" style="70" customWidth="1"/>
    <col min="5890" max="5890" width="22.42578125" style="70" customWidth="1"/>
    <col min="5891" max="5891" width="5.42578125" style="70" customWidth="1"/>
    <col min="5892" max="5892" width="28.140625" style="70" customWidth="1"/>
    <col min="5893" max="5893" width="27.5703125" style="70" customWidth="1"/>
    <col min="5894" max="5894" width="25" style="70" customWidth="1"/>
    <col min="5895" max="5895" width="28.5703125" style="70" customWidth="1"/>
    <col min="5896" max="5896" width="16.140625" style="70" customWidth="1"/>
    <col min="5897" max="5897" width="12.42578125" style="70" customWidth="1"/>
    <col min="5898" max="5898" width="18.85546875" style="70" customWidth="1"/>
    <col min="5899" max="5902" width="5.85546875" style="70" customWidth="1"/>
    <col min="5903" max="5903" width="7.7109375" style="70" customWidth="1"/>
    <col min="5904" max="5904" width="1.42578125" style="70" customWidth="1"/>
    <col min="5905" max="5908" width="6.140625" style="70" customWidth="1"/>
    <col min="5909" max="5909" width="7.85546875" style="70" customWidth="1"/>
    <col min="5910" max="5910" width="34.140625" style="70" customWidth="1"/>
    <col min="5911" max="5912" width="25.5703125" style="70" customWidth="1"/>
    <col min="5913" max="6144" width="11.42578125" style="70"/>
    <col min="6145" max="6145" width="23.85546875" style="70" customWidth="1"/>
    <col min="6146" max="6146" width="22.42578125" style="70" customWidth="1"/>
    <col min="6147" max="6147" width="5.42578125" style="70" customWidth="1"/>
    <col min="6148" max="6148" width="28.140625" style="70" customWidth="1"/>
    <col min="6149" max="6149" width="27.5703125" style="70" customWidth="1"/>
    <col min="6150" max="6150" width="25" style="70" customWidth="1"/>
    <col min="6151" max="6151" width="28.5703125" style="70" customWidth="1"/>
    <col min="6152" max="6152" width="16.140625" style="70" customWidth="1"/>
    <col min="6153" max="6153" width="12.42578125" style="70" customWidth="1"/>
    <col min="6154" max="6154" width="18.85546875" style="70" customWidth="1"/>
    <col min="6155" max="6158" width="5.85546875" style="70" customWidth="1"/>
    <col min="6159" max="6159" width="7.7109375" style="70" customWidth="1"/>
    <col min="6160" max="6160" width="1.42578125" style="70" customWidth="1"/>
    <col min="6161" max="6164" width="6.140625" style="70" customWidth="1"/>
    <col min="6165" max="6165" width="7.85546875" style="70" customWidth="1"/>
    <col min="6166" max="6166" width="34.140625" style="70" customWidth="1"/>
    <col min="6167" max="6168" width="25.5703125" style="70" customWidth="1"/>
    <col min="6169" max="6400" width="11.42578125" style="70"/>
    <col min="6401" max="6401" width="23.85546875" style="70" customWidth="1"/>
    <col min="6402" max="6402" width="22.42578125" style="70" customWidth="1"/>
    <col min="6403" max="6403" width="5.42578125" style="70" customWidth="1"/>
    <col min="6404" max="6404" width="28.140625" style="70" customWidth="1"/>
    <col min="6405" max="6405" width="27.5703125" style="70" customWidth="1"/>
    <col min="6406" max="6406" width="25" style="70" customWidth="1"/>
    <col min="6407" max="6407" width="28.5703125" style="70" customWidth="1"/>
    <col min="6408" max="6408" width="16.140625" style="70" customWidth="1"/>
    <col min="6409" max="6409" width="12.42578125" style="70" customWidth="1"/>
    <col min="6410" max="6410" width="18.85546875" style="70" customWidth="1"/>
    <col min="6411" max="6414" width="5.85546875" style="70" customWidth="1"/>
    <col min="6415" max="6415" width="7.7109375" style="70" customWidth="1"/>
    <col min="6416" max="6416" width="1.42578125" style="70" customWidth="1"/>
    <col min="6417" max="6420" width="6.140625" style="70" customWidth="1"/>
    <col min="6421" max="6421" width="7.85546875" style="70" customWidth="1"/>
    <col min="6422" max="6422" width="34.140625" style="70" customWidth="1"/>
    <col min="6423" max="6424" width="25.5703125" style="70" customWidth="1"/>
    <col min="6425" max="6656" width="11.42578125" style="70"/>
    <col min="6657" max="6657" width="23.85546875" style="70" customWidth="1"/>
    <col min="6658" max="6658" width="22.42578125" style="70" customWidth="1"/>
    <col min="6659" max="6659" width="5.42578125" style="70" customWidth="1"/>
    <col min="6660" max="6660" width="28.140625" style="70" customWidth="1"/>
    <col min="6661" max="6661" width="27.5703125" style="70" customWidth="1"/>
    <col min="6662" max="6662" width="25" style="70" customWidth="1"/>
    <col min="6663" max="6663" width="28.5703125" style="70" customWidth="1"/>
    <col min="6664" max="6664" width="16.140625" style="70" customWidth="1"/>
    <col min="6665" max="6665" width="12.42578125" style="70" customWidth="1"/>
    <col min="6666" max="6666" width="18.85546875" style="70" customWidth="1"/>
    <col min="6667" max="6670" width="5.85546875" style="70" customWidth="1"/>
    <col min="6671" max="6671" width="7.7109375" style="70" customWidth="1"/>
    <col min="6672" max="6672" width="1.42578125" style="70" customWidth="1"/>
    <col min="6673" max="6676" width="6.140625" style="70" customWidth="1"/>
    <col min="6677" max="6677" width="7.85546875" style="70" customWidth="1"/>
    <col min="6678" max="6678" width="34.140625" style="70" customWidth="1"/>
    <col min="6679" max="6680" width="25.5703125" style="70" customWidth="1"/>
    <col min="6681" max="6912" width="11.42578125" style="70"/>
    <col min="6913" max="6913" width="23.85546875" style="70" customWidth="1"/>
    <col min="6914" max="6914" width="22.42578125" style="70" customWidth="1"/>
    <col min="6915" max="6915" width="5.42578125" style="70" customWidth="1"/>
    <col min="6916" max="6916" width="28.140625" style="70" customWidth="1"/>
    <col min="6917" max="6917" width="27.5703125" style="70" customWidth="1"/>
    <col min="6918" max="6918" width="25" style="70" customWidth="1"/>
    <col min="6919" max="6919" width="28.5703125" style="70" customWidth="1"/>
    <col min="6920" max="6920" width="16.140625" style="70" customWidth="1"/>
    <col min="6921" max="6921" width="12.42578125" style="70" customWidth="1"/>
    <col min="6922" max="6922" width="18.85546875" style="70" customWidth="1"/>
    <col min="6923" max="6926" width="5.85546875" style="70" customWidth="1"/>
    <col min="6927" max="6927" width="7.7109375" style="70" customWidth="1"/>
    <col min="6928" max="6928" width="1.42578125" style="70" customWidth="1"/>
    <col min="6929" max="6932" width="6.140625" style="70" customWidth="1"/>
    <col min="6933" max="6933" width="7.85546875" style="70" customWidth="1"/>
    <col min="6934" max="6934" width="34.140625" style="70" customWidth="1"/>
    <col min="6935" max="6936" width="25.5703125" style="70" customWidth="1"/>
    <col min="6937" max="7168" width="11.42578125" style="70"/>
    <col min="7169" max="7169" width="23.85546875" style="70" customWidth="1"/>
    <col min="7170" max="7170" width="22.42578125" style="70" customWidth="1"/>
    <col min="7171" max="7171" width="5.42578125" style="70" customWidth="1"/>
    <col min="7172" max="7172" width="28.140625" style="70" customWidth="1"/>
    <col min="7173" max="7173" width="27.5703125" style="70" customWidth="1"/>
    <col min="7174" max="7174" width="25" style="70" customWidth="1"/>
    <col min="7175" max="7175" width="28.5703125" style="70" customWidth="1"/>
    <col min="7176" max="7176" width="16.140625" style="70" customWidth="1"/>
    <col min="7177" max="7177" width="12.42578125" style="70" customWidth="1"/>
    <col min="7178" max="7178" width="18.85546875" style="70" customWidth="1"/>
    <col min="7179" max="7182" width="5.85546875" style="70" customWidth="1"/>
    <col min="7183" max="7183" width="7.7109375" style="70" customWidth="1"/>
    <col min="7184" max="7184" width="1.42578125" style="70" customWidth="1"/>
    <col min="7185" max="7188" width="6.140625" style="70" customWidth="1"/>
    <col min="7189" max="7189" width="7.85546875" style="70" customWidth="1"/>
    <col min="7190" max="7190" width="34.140625" style="70" customWidth="1"/>
    <col min="7191" max="7192" width="25.5703125" style="70" customWidth="1"/>
    <col min="7193" max="7424" width="11.42578125" style="70"/>
    <col min="7425" max="7425" width="23.85546875" style="70" customWidth="1"/>
    <col min="7426" max="7426" width="22.42578125" style="70" customWidth="1"/>
    <col min="7427" max="7427" width="5.42578125" style="70" customWidth="1"/>
    <col min="7428" max="7428" width="28.140625" style="70" customWidth="1"/>
    <col min="7429" max="7429" width="27.5703125" style="70" customWidth="1"/>
    <col min="7430" max="7430" width="25" style="70" customWidth="1"/>
    <col min="7431" max="7431" width="28.5703125" style="70" customWidth="1"/>
    <col min="7432" max="7432" width="16.140625" style="70" customWidth="1"/>
    <col min="7433" max="7433" width="12.42578125" style="70" customWidth="1"/>
    <col min="7434" max="7434" width="18.85546875" style="70" customWidth="1"/>
    <col min="7435" max="7438" width="5.85546875" style="70" customWidth="1"/>
    <col min="7439" max="7439" width="7.7109375" style="70" customWidth="1"/>
    <col min="7440" max="7440" width="1.42578125" style="70" customWidth="1"/>
    <col min="7441" max="7444" width="6.140625" style="70" customWidth="1"/>
    <col min="7445" max="7445" width="7.85546875" style="70" customWidth="1"/>
    <col min="7446" max="7446" width="34.140625" style="70" customWidth="1"/>
    <col min="7447" max="7448" width="25.5703125" style="70" customWidth="1"/>
    <col min="7449" max="7680" width="11.42578125" style="70"/>
    <col min="7681" max="7681" width="23.85546875" style="70" customWidth="1"/>
    <col min="7682" max="7682" width="22.42578125" style="70" customWidth="1"/>
    <col min="7683" max="7683" width="5.42578125" style="70" customWidth="1"/>
    <col min="7684" max="7684" width="28.140625" style="70" customWidth="1"/>
    <col min="7685" max="7685" width="27.5703125" style="70" customWidth="1"/>
    <col min="7686" max="7686" width="25" style="70" customWidth="1"/>
    <col min="7687" max="7687" width="28.5703125" style="70" customWidth="1"/>
    <col min="7688" max="7688" width="16.140625" style="70" customWidth="1"/>
    <col min="7689" max="7689" width="12.42578125" style="70" customWidth="1"/>
    <col min="7690" max="7690" width="18.85546875" style="70" customWidth="1"/>
    <col min="7691" max="7694" width="5.85546875" style="70" customWidth="1"/>
    <col min="7695" max="7695" width="7.7109375" style="70" customWidth="1"/>
    <col min="7696" max="7696" width="1.42578125" style="70" customWidth="1"/>
    <col min="7697" max="7700" width="6.140625" style="70" customWidth="1"/>
    <col min="7701" max="7701" width="7.85546875" style="70" customWidth="1"/>
    <col min="7702" max="7702" width="34.140625" style="70" customWidth="1"/>
    <col min="7703" max="7704" width="25.5703125" style="70" customWidth="1"/>
    <col min="7705" max="7936" width="11.42578125" style="70"/>
    <col min="7937" max="7937" width="23.85546875" style="70" customWidth="1"/>
    <col min="7938" max="7938" width="22.42578125" style="70" customWidth="1"/>
    <col min="7939" max="7939" width="5.42578125" style="70" customWidth="1"/>
    <col min="7940" max="7940" width="28.140625" style="70" customWidth="1"/>
    <col min="7941" max="7941" width="27.5703125" style="70" customWidth="1"/>
    <col min="7942" max="7942" width="25" style="70" customWidth="1"/>
    <col min="7943" max="7943" width="28.5703125" style="70" customWidth="1"/>
    <col min="7944" max="7944" width="16.140625" style="70" customWidth="1"/>
    <col min="7945" max="7945" width="12.42578125" style="70" customWidth="1"/>
    <col min="7946" max="7946" width="18.85546875" style="70" customWidth="1"/>
    <col min="7947" max="7950" width="5.85546875" style="70" customWidth="1"/>
    <col min="7951" max="7951" width="7.7109375" style="70" customWidth="1"/>
    <col min="7952" max="7952" width="1.42578125" style="70" customWidth="1"/>
    <col min="7953" max="7956" width="6.140625" style="70" customWidth="1"/>
    <col min="7957" max="7957" width="7.85546875" style="70" customWidth="1"/>
    <col min="7958" max="7958" width="34.140625" style="70" customWidth="1"/>
    <col min="7959" max="7960" width="25.5703125" style="70" customWidth="1"/>
    <col min="7961" max="8192" width="11.42578125" style="70"/>
    <col min="8193" max="8193" width="23.85546875" style="70" customWidth="1"/>
    <col min="8194" max="8194" width="22.42578125" style="70" customWidth="1"/>
    <col min="8195" max="8195" width="5.42578125" style="70" customWidth="1"/>
    <col min="8196" max="8196" width="28.140625" style="70" customWidth="1"/>
    <col min="8197" max="8197" width="27.5703125" style="70" customWidth="1"/>
    <col min="8198" max="8198" width="25" style="70" customWidth="1"/>
    <col min="8199" max="8199" width="28.5703125" style="70" customWidth="1"/>
    <col min="8200" max="8200" width="16.140625" style="70" customWidth="1"/>
    <col min="8201" max="8201" width="12.42578125" style="70" customWidth="1"/>
    <col min="8202" max="8202" width="18.85546875" style="70" customWidth="1"/>
    <col min="8203" max="8206" width="5.85546875" style="70" customWidth="1"/>
    <col min="8207" max="8207" width="7.7109375" style="70" customWidth="1"/>
    <col min="8208" max="8208" width="1.42578125" style="70" customWidth="1"/>
    <col min="8209" max="8212" width="6.140625" style="70" customWidth="1"/>
    <col min="8213" max="8213" width="7.85546875" style="70" customWidth="1"/>
    <col min="8214" max="8214" width="34.140625" style="70" customWidth="1"/>
    <col min="8215" max="8216" width="25.5703125" style="70" customWidth="1"/>
    <col min="8217" max="8448" width="11.42578125" style="70"/>
    <col min="8449" max="8449" width="23.85546875" style="70" customWidth="1"/>
    <col min="8450" max="8450" width="22.42578125" style="70" customWidth="1"/>
    <col min="8451" max="8451" width="5.42578125" style="70" customWidth="1"/>
    <col min="8452" max="8452" width="28.140625" style="70" customWidth="1"/>
    <col min="8453" max="8453" width="27.5703125" style="70" customWidth="1"/>
    <col min="8454" max="8454" width="25" style="70" customWidth="1"/>
    <col min="8455" max="8455" width="28.5703125" style="70" customWidth="1"/>
    <col min="8456" max="8456" width="16.140625" style="70" customWidth="1"/>
    <col min="8457" max="8457" width="12.42578125" style="70" customWidth="1"/>
    <col min="8458" max="8458" width="18.85546875" style="70" customWidth="1"/>
    <col min="8459" max="8462" width="5.85546875" style="70" customWidth="1"/>
    <col min="8463" max="8463" width="7.7109375" style="70" customWidth="1"/>
    <col min="8464" max="8464" width="1.42578125" style="70" customWidth="1"/>
    <col min="8465" max="8468" width="6.140625" style="70" customWidth="1"/>
    <col min="8469" max="8469" width="7.85546875" style="70" customWidth="1"/>
    <col min="8470" max="8470" width="34.140625" style="70" customWidth="1"/>
    <col min="8471" max="8472" width="25.5703125" style="70" customWidth="1"/>
    <col min="8473" max="8704" width="11.42578125" style="70"/>
    <col min="8705" max="8705" width="23.85546875" style="70" customWidth="1"/>
    <col min="8706" max="8706" width="22.42578125" style="70" customWidth="1"/>
    <col min="8707" max="8707" width="5.42578125" style="70" customWidth="1"/>
    <col min="8708" max="8708" width="28.140625" style="70" customWidth="1"/>
    <col min="8709" max="8709" width="27.5703125" style="70" customWidth="1"/>
    <col min="8710" max="8710" width="25" style="70" customWidth="1"/>
    <col min="8711" max="8711" width="28.5703125" style="70" customWidth="1"/>
    <col min="8712" max="8712" width="16.140625" style="70" customWidth="1"/>
    <col min="8713" max="8713" width="12.42578125" style="70" customWidth="1"/>
    <col min="8714" max="8714" width="18.85546875" style="70" customWidth="1"/>
    <col min="8715" max="8718" width="5.85546875" style="70" customWidth="1"/>
    <col min="8719" max="8719" width="7.7109375" style="70" customWidth="1"/>
    <col min="8720" max="8720" width="1.42578125" style="70" customWidth="1"/>
    <col min="8721" max="8724" width="6.140625" style="70" customWidth="1"/>
    <col min="8725" max="8725" width="7.85546875" style="70" customWidth="1"/>
    <col min="8726" max="8726" width="34.140625" style="70" customWidth="1"/>
    <col min="8727" max="8728" width="25.5703125" style="70" customWidth="1"/>
    <col min="8729" max="8960" width="11.42578125" style="70"/>
    <col min="8961" max="8961" width="23.85546875" style="70" customWidth="1"/>
    <col min="8962" max="8962" width="22.42578125" style="70" customWidth="1"/>
    <col min="8963" max="8963" width="5.42578125" style="70" customWidth="1"/>
    <col min="8964" max="8964" width="28.140625" style="70" customWidth="1"/>
    <col min="8965" max="8965" width="27.5703125" style="70" customWidth="1"/>
    <col min="8966" max="8966" width="25" style="70" customWidth="1"/>
    <col min="8967" max="8967" width="28.5703125" style="70" customWidth="1"/>
    <col min="8968" max="8968" width="16.140625" style="70" customWidth="1"/>
    <col min="8969" max="8969" width="12.42578125" style="70" customWidth="1"/>
    <col min="8970" max="8970" width="18.85546875" style="70" customWidth="1"/>
    <col min="8971" max="8974" width="5.85546875" style="70" customWidth="1"/>
    <col min="8975" max="8975" width="7.7109375" style="70" customWidth="1"/>
    <col min="8976" max="8976" width="1.42578125" style="70" customWidth="1"/>
    <col min="8977" max="8980" width="6.140625" style="70" customWidth="1"/>
    <col min="8981" max="8981" width="7.85546875" style="70" customWidth="1"/>
    <col min="8982" max="8982" width="34.140625" style="70" customWidth="1"/>
    <col min="8983" max="8984" width="25.5703125" style="70" customWidth="1"/>
    <col min="8985" max="9216" width="11.42578125" style="70"/>
    <col min="9217" max="9217" width="23.85546875" style="70" customWidth="1"/>
    <col min="9218" max="9218" width="22.42578125" style="70" customWidth="1"/>
    <col min="9219" max="9219" width="5.42578125" style="70" customWidth="1"/>
    <col min="9220" max="9220" width="28.140625" style="70" customWidth="1"/>
    <col min="9221" max="9221" width="27.5703125" style="70" customWidth="1"/>
    <col min="9222" max="9222" width="25" style="70" customWidth="1"/>
    <col min="9223" max="9223" width="28.5703125" style="70" customWidth="1"/>
    <col min="9224" max="9224" width="16.140625" style="70" customWidth="1"/>
    <col min="9225" max="9225" width="12.42578125" style="70" customWidth="1"/>
    <col min="9226" max="9226" width="18.85546875" style="70" customWidth="1"/>
    <col min="9227" max="9230" width="5.85546875" style="70" customWidth="1"/>
    <col min="9231" max="9231" width="7.7109375" style="70" customWidth="1"/>
    <col min="9232" max="9232" width="1.42578125" style="70" customWidth="1"/>
    <col min="9233" max="9236" width="6.140625" style="70" customWidth="1"/>
    <col min="9237" max="9237" width="7.85546875" style="70" customWidth="1"/>
    <col min="9238" max="9238" width="34.140625" style="70" customWidth="1"/>
    <col min="9239" max="9240" width="25.5703125" style="70" customWidth="1"/>
    <col min="9241" max="9472" width="11.42578125" style="70"/>
    <col min="9473" max="9473" width="23.85546875" style="70" customWidth="1"/>
    <col min="9474" max="9474" width="22.42578125" style="70" customWidth="1"/>
    <col min="9475" max="9475" width="5.42578125" style="70" customWidth="1"/>
    <col min="9476" max="9476" width="28.140625" style="70" customWidth="1"/>
    <col min="9477" max="9477" width="27.5703125" style="70" customWidth="1"/>
    <col min="9478" max="9478" width="25" style="70" customWidth="1"/>
    <col min="9479" max="9479" width="28.5703125" style="70" customWidth="1"/>
    <col min="9480" max="9480" width="16.140625" style="70" customWidth="1"/>
    <col min="9481" max="9481" width="12.42578125" style="70" customWidth="1"/>
    <col min="9482" max="9482" width="18.85546875" style="70" customWidth="1"/>
    <col min="9483" max="9486" width="5.85546875" style="70" customWidth="1"/>
    <col min="9487" max="9487" width="7.7109375" style="70" customWidth="1"/>
    <col min="9488" max="9488" width="1.42578125" style="70" customWidth="1"/>
    <col min="9489" max="9492" width="6.140625" style="70" customWidth="1"/>
    <col min="9493" max="9493" width="7.85546875" style="70" customWidth="1"/>
    <col min="9494" max="9494" width="34.140625" style="70" customWidth="1"/>
    <col min="9495" max="9496" width="25.5703125" style="70" customWidth="1"/>
    <col min="9497" max="9728" width="11.42578125" style="70"/>
    <col min="9729" max="9729" width="23.85546875" style="70" customWidth="1"/>
    <col min="9730" max="9730" width="22.42578125" style="70" customWidth="1"/>
    <col min="9731" max="9731" width="5.42578125" style="70" customWidth="1"/>
    <col min="9732" max="9732" width="28.140625" style="70" customWidth="1"/>
    <col min="9733" max="9733" width="27.5703125" style="70" customWidth="1"/>
    <col min="9734" max="9734" width="25" style="70" customWidth="1"/>
    <col min="9735" max="9735" width="28.5703125" style="70" customWidth="1"/>
    <col min="9736" max="9736" width="16.140625" style="70" customWidth="1"/>
    <col min="9737" max="9737" width="12.42578125" style="70" customWidth="1"/>
    <col min="9738" max="9738" width="18.85546875" style="70" customWidth="1"/>
    <col min="9739" max="9742" width="5.85546875" style="70" customWidth="1"/>
    <col min="9743" max="9743" width="7.7109375" style="70" customWidth="1"/>
    <col min="9744" max="9744" width="1.42578125" style="70" customWidth="1"/>
    <col min="9745" max="9748" width="6.140625" style="70" customWidth="1"/>
    <col min="9749" max="9749" width="7.85546875" style="70" customWidth="1"/>
    <col min="9750" max="9750" width="34.140625" style="70" customWidth="1"/>
    <col min="9751" max="9752" width="25.5703125" style="70" customWidth="1"/>
    <col min="9753" max="9984" width="11.42578125" style="70"/>
    <col min="9985" max="9985" width="23.85546875" style="70" customWidth="1"/>
    <col min="9986" max="9986" width="22.42578125" style="70" customWidth="1"/>
    <col min="9987" max="9987" width="5.42578125" style="70" customWidth="1"/>
    <col min="9988" max="9988" width="28.140625" style="70" customWidth="1"/>
    <col min="9989" max="9989" width="27.5703125" style="70" customWidth="1"/>
    <col min="9990" max="9990" width="25" style="70" customWidth="1"/>
    <col min="9991" max="9991" width="28.5703125" style="70" customWidth="1"/>
    <col min="9992" max="9992" width="16.140625" style="70" customWidth="1"/>
    <col min="9993" max="9993" width="12.42578125" style="70" customWidth="1"/>
    <col min="9994" max="9994" width="18.85546875" style="70" customWidth="1"/>
    <col min="9995" max="9998" width="5.85546875" style="70" customWidth="1"/>
    <col min="9999" max="9999" width="7.7109375" style="70" customWidth="1"/>
    <col min="10000" max="10000" width="1.42578125" style="70" customWidth="1"/>
    <col min="10001" max="10004" width="6.140625" style="70" customWidth="1"/>
    <col min="10005" max="10005" width="7.85546875" style="70" customWidth="1"/>
    <col min="10006" max="10006" width="34.140625" style="70" customWidth="1"/>
    <col min="10007" max="10008" width="25.5703125" style="70" customWidth="1"/>
    <col min="10009" max="10240" width="11.42578125" style="70"/>
    <col min="10241" max="10241" width="23.85546875" style="70" customWidth="1"/>
    <col min="10242" max="10242" width="22.42578125" style="70" customWidth="1"/>
    <col min="10243" max="10243" width="5.42578125" style="70" customWidth="1"/>
    <col min="10244" max="10244" width="28.140625" style="70" customWidth="1"/>
    <col min="10245" max="10245" width="27.5703125" style="70" customWidth="1"/>
    <col min="10246" max="10246" width="25" style="70" customWidth="1"/>
    <col min="10247" max="10247" width="28.5703125" style="70" customWidth="1"/>
    <col min="10248" max="10248" width="16.140625" style="70" customWidth="1"/>
    <col min="10249" max="10249" width="12.42578125" style="70" customWidth="1"/>
    <col min="10250" max="10250" width="18.85546875" style="70" customWidth="1"/>
    <col min="10251" max="10254" width="5.85546875" style="70" customWidth="1"/>
    <col min="10255" max="10255" width="7.7109375" style="70" customWidth="1"/>
    <col min="10256" max="10256" width="1.42578125" style="70" customWidth="1"/>
    <col min="10257" max="10260" width="6.140625" style="70" customWidth="1"/>
    <col min="10261" max="10261" width="7.85546875" style="70" customWidth="1"/>
    <col min="10262" max="10262" width="34.140625" style="70" customWidth="1"/>
    <col min="10263" max="10264" width="25.5703125" style="70" customWidth="1"/>
    <col min="10265" max="10496" width="11.42578125" style="70"/>
    <col min="10497" max="10497" width="23.85546875" style="70" customWidth="1"/>
    <col min="10498" max="10498" width="22.42578125" style="70" customWidth="1"/>
    <col min="10499" max="10499" width="5.42578125" style="70" customWidth="1"/>
    <col min="10500" max="10500" width="28.140625" style="70" customWidth="1"/>
    <col min="10501" max="10501" width="27.5703125" style="70" customWidth="1"/>
    <col min="10502" max="10502" width="25" style="70" customWidth="1"/>
    <col min="10503" max="10503" width="28.5703125" style="70" customWidth="1"/>
    <col min="10504" max="10504" width="16.140625" style="70" customWidth="1"/>
    <col min="10505" max="10505" width="12.42578125" style="70" customWidth="1"/>
    <col min="10506" max="10506" width="18.85546875" style="70" customWidth="1"/>
    <col min="10507" max="10510" width="5.85546875" style="70" customWidth="1"/>
    <col min="10511" max="10511" width="7.7109375" style="70" customWidth="1"/>
    <col min="10512" max="10512" width="1.42578125" style="70" customWidth="1"/>
    <col min="10513" max="10516" width="6.140625" style="70" customWidth="1"/>
    <col min="10517" max="10517" width="7.85546875" style="70" customWidth="1"/>
    <col min="10518" max="10518" width="34.140625" style="70" customWidth="1"/>
    <col min="10519" max="10520" width="25.5703125" style="70" customWidth="1"/>
    <col min="10521" max="10752" width="11.42578125" style="70"/>
    <col min="10753" max="10753" width="23.85546875" style="70" customWidth="1"/>
    <col min="10754" max="10754" width="22.42578125" style="70" customWidth="1"/>
    <col min="10755" max="10755" width="5.42578125" style="70" customWidth="1"/>
    <col min="10756" max="10756" width="28.140625" style="70" customWidth="1"/>
    <col min="10757" max="10757" width="27.5703125" style="70" customWidth="1"/>
    <col min="10758" max="10758" width="25" style="70" customWidth="1"/>
    <col min="10759" max="10759" width="28.5703125" style="70" customWidth="1"/>
    <col min="10760" max="10760" width="16.140625" style="70" customWidth="1"/>
    <col min="10761" max="10761" width="12.42578125" style="70" customWidth="1"/>
    <col min="10762" max="10762" width="18.85546875" style="70" customWidth="1"/>
    <col min="10763" max="10766" width="5.85546875" style="70" customWidth="1"/>
    <col min="10767" max="10767" width="7.7109375" style="70" customWidth="1"/>
    <col min="10768" max="10768" width="1.42578125" style="70" customWidth="1"/>
    <col min="10769" max="10772" width="6.140625" style="70" customWidth="1"/>
    <col min="10773" max="10773" width="7.85546875" style="70" customWidth="1"/>
    <col min="10774" max="10774" width="34.140625" style="70" customWidth="1"/>
    <col min="10775" max="10776" width="25.5703125" style="70" customWidth="1"/>
    <col min="10777" max="11008" width="11.42578125" style="70"/>
    <col min="11009" max="11009" width="23.85546875" style="70" customWidth="1"/>
    <col min="11010" max="11010" width="22.42578125" style="70" customWidth="1"/>
    <col min="11011" max="11011" width="5.42578125" style="70" customWidth="1"/>
    <col min="11012" max="11012" width="28.140625" style="70" customWidth="1"/>
    <col min="11013" max="11013" width="27.5703125" style="70" customWidth="1"/>
    <col min="11014" max="11014" width="25" style="70" customWidth="1"/>
    <col min="11015" max="11015" width="28.5703125" style="70" customWidth="1"/>
    <col min="11016" max="11016" width="16.140625" style="70" customWidth="1"/>
    <col min="11017" max="11017" width="12.42578125" style="70" customWidth="1"/>
    <col min="11018" max="11018" width="18.85546875" style="70" customWidth="1"/>
    <col min="11019" max="11022" width="5.85546875" style="70" customWidth="1"/>
    <col min="11023" max="11023" width="7.7109375" style="70" customWidth="1"/>
    <col min="11024" max="11024" width="1.42578125" style="70" customWidth="1"/>
    <col min="11025" max="11028" width="6.140625" style="70" customWidth="1"/>
    <col min="11029" max="11029" width="7.85546875" style="70" customWidth="1"/>
    <col min="11030" max="11030" width="34.140625" style="70" customWidth="1"/>
    <col min="11031" max="11032" width="25.5703125" style="70" customWidth="1"/>
    <col min="11033" max="11264" width="11.42578125" style="70"/>
    <col min="11265" max="11265" width="23.85546875" style="70" customWidth="1"/>
    <col min="11266" max="11266" width="22.42578125" style="70" customWidth="1"/>
    <col min="11267" max="11267" width="5.42578125" style="70" customWidth="1"/>
    <col min="11268" max="11268" width="28.140625" style="70" customWidth="1"/>
    <col min="11269" max="11269" width="27.5703125" style="70" customWidth="1"/>
    <col min="11270" max="11270" width="25" style="70" customWidth="1"/>
    <col min="11271" max="11271" width="28.5703125" style="70" customWidth="1"/>
    <col min="11272" max="11272" width="16.140625" style="70" customWidth="1"/>
    <col min="11273" max="11273" width="12.42578125" style="70" customWidth="1"/>
    <col min="11274" max="11274" width="18.85546875" style="70" customWidth="1"/>
    <col min="11275" max="11278" width="5.85546875" style="70" customWidth="1"/>
    <col min="11279" max="11279" width="7.7109375" style="70" customWidth="1"/>
    <col min="11280" max="11280" width="1.42578125" style="70" customWidth="1"/>
    <col min="11281" max="11284" width="6.140625" style="70" customWidth="1"/>
    <col min="11285" max="11285" width="7.85546875" style="70" customWidth="1"/>
    <col min="11286" max="11286" width="34.140625" style="70" customWidth="1"/>
    <col min="11287" max="11288" width="25.5703125" style="70" customWidth="1"/>
    <col min="11289" max="11520" width="11.42578125" style="70"/>
    <col min="11521" max="11521" width="23.85546875" style="70" customWidth="1"/>
    <col min="11522" max="11522" width="22.42578125" style="70" customWidth="1"/>
    <col min="11523" max="11523" width="5.42578125" style="70" customWidth="1"/>
    <col min="11524" max="11524" width="28.140625" style="70" customWidth="1"/>
    <col min="11525" max="11525" width="27.5703125" style="70" customWidth="1"/>
    <col min="11526" max="11526" width="25" style="70" customWidth="1"/>
    <col min="11527" max="11527" width="28.5703125" style="70" customWidth="1"/>
    <col min="11528" max="11528" width="16.140625" style="70" customWidth="1"/>
    <col min="11529" max="11529" width="12.42578125" style="70" customWidth="1"/>
    <col min="11530" max="11530" width="18.85546875" style="70" customWidth="1"/>
    <col min="11531" max="11534" width="5.85546875" style="70" customWidth="1"/>
    <col min="11535" max="11535" width="7.7109375" style="70" customWidth="1"/>
    <col min="11536" max="11536" width="1.42578125" style="70" customWidth="1"/>
    <col min="11537" max="11540" width="6.140625" style="70" customWidth="1"/>
    <col min="11541" max="11541" width="7.85546875" style="70" customWidth="1"/>
    <col min="11542" max="11542" width="34.140625" style="70" customWidth="1"/>
    <col min="11543" max="11544" width="25.5703125" style="70" customWidth="1"/>
    <col min="11545" max="11776" width="11.42578125" style="70"/>
    <col min="11777" max="11777" width="23.85546875" style="70" customWidth="1"/>
    <col min="11778" max="11778" width="22.42578125" style="70" customWidth="1"/>
    <col min="11779" max="11779" width="5.42578125" style="70" customWidth="1"/>
    <col min="11780" max="11780" width="28.140625" style="70" customWidth="1"/>
    <col min="11781" max="11781" width="27.5703125" style="70" customWidth="1"/>
    <col min="11782" max="11782" width="25" style="70" customWidth="1"/>
    <col min="11783" max="11783" width="28.5703125" style="70" customWidth="1"/>
    <col min="11784" max="11784" width="16.140625" style="70" customWidth="1"/>
    <col min="11785" max="11785" width="12.42578125" style="70" customWidth="1"/>
    <col min="11786" max="11786" width="18.85546875" style="70" customWidth="1"/>
    <col min="11787" max="11790" width="5.85546875" style="70" customWidth="1"/>
    <col min="11791" max="11791" width="7.7109375" style="70" customWidth="1"/>
    <col min="11792" max="11792" width="1.42578125" style="70" customWidth="1"/>
    <col min="11793" max="11796" width="6.140625" style="70" customWidth="1"/>
    <col min="11797" max="11797" width="7.85546875" style="70" customWidth="1"/>
    <col min="11798" max="11798" width="34.140625" style="70" customWidth="1"/>
    <col min="11799" max="11800" width="25.5703125" style="70" customWidth="1"/>
    <col min="11801" max="12032" width="11.42578125" style="70"/>
    <col min="12033" max="12033" width="23.85546875" style="70" customWidth="1"/>
    <col min="12034" max="12034" width="22.42578125" style="70" customWidth="1"/>
    <col min="12035" max="12035" width="5.42578125" style="70" customWidth="1"/>
    <col min="12036" max="12036" width="28.140625" style="70" customWidth="1"/>
    <col min="12037" max="12037" width="27.5703125" style="70" customWidth="1"/>
    <col min="12038" max="12038" width="25" style="70" customWidth="1"/>
    <col min="12039" max="12039" width="28.5703125" style="70" customWidth="1"/>
    <col min="12040" max="12040" width="16.140625" style="70" customWidth="1"/>
    <col min="12041" max="12041" width="12.42578125" style="70" customWidth="1"/>
    <col min="12042" max="12042" width="18.85546875" style="70" customWidth="1"/>
    <col min="12043" max="12046" width="5.85546875" style="70" customWidth="1"/>
    <col min="12047" max="12047" width="7.7109375" style="70" customWidth="1"/>
    <col min="12048" max="12048" width="1.42578125" style="70" customWidth="1"/>
    <col min="12049" max="12052" width="6.140625" style="70" customWidth="1"/>
    <col min="12053" max="12053" width="7.85546875" style="70" customWidth="1"/>
    <col min="12054" max="12054" width="34.140625" style="70" customWidth="1"/>
    <col min="12055" max="12056" width="25.5703125" style="70" customWidth="1"/>
    <col min="12057" max="12288" width="11.42578125" style="70"/>
    <col min="12289" max="12289" width="23.85546875" style="70" customWidth="1"/>
    <col min="12290" max="12290" width="22.42578125" style="70" customWidth="1"/>
    <col min="12291" max="12291" width="5.42578125" style="70" customWidth="1"/>
    <col min="12292" max="12292" width="28.140625" style="70" customWidth="1"/>
    <col min="12293" max="12293" width="27.5703125" style="70" customWidth="1"/>
    <col min="12294" max="12294" width="25" style="70" customWidth="1"/>
    <col min="12295" max="12295" width="28.5703125" style="70" customWidth="1"/>
    <col min="12296" max="12296" width="16.140625" style="70" customWidth="1"/>
    <col min="12297" max="12297" width="12.42578125" style="70" customWidth="1"/>
    <col min="12298" max="12298" width="18.85546875" style="70" customWidth="1"/>
    <col min="12299" max="12302" width="5.85546875" style="70" customWidth="1"/>
    <col min="12303" max="12303" width="7.7109375" style="70" customWidth="1"/>
    <col min="12304" max="12304" width="1.42578125" style="70" customWidth="1"/>
    <col min="12305" max="12308" width="6.140625" style="70" customWidth="1"/>
    <col min="12309" max="12309" width="7.85546875" style="70" customWidth="1"/>
    <col min="12310" max="12310" width="34.140625" style="70" customWidth="1"/>
    <col min="12311" max="12312" width="25.5703125" style="70" customWidth="1"/>
    <col min="12313" max="12544" width="11.42578125" style="70"/>
    <col min="12545" max="12545" width="23.85546875" style="70" customWidth="1"/>
    <col min="12546" max="12546" width="22.42578125" style="70" customWidth="1"/>
    <col min="12547" max="12547" width="5.42578125" style="70" customWidth="1"/>
    <col min="12548" max="12548" width="28.140625" style="70" customWidth="1"/>
    <col min="12549" max="12549" width="27.5703125" style="70" customWidth="1"/>
    <col min="12550" max="12550" width="25" style="70" customWidth="1"/>
    <col min="12551" max="12551" width="28.5703125" style="70" customWidth="1"/>
    <col min="12552" max="12552" width="16.140625" style="70" customWidth="1"/>
    <col min="12553" max="12553" width="12.42578125" style="70" customWidth="1"/>
    <col min="12554" max="12554" width="18.85546875" style="70" customWidth="1"/>
    <col min="12555" max="12558" width="5.85546875" style="70" customWidth="1"/>
    <col min="12559" max="12559" width="7.7109375" style="70" customWidth="1"/>
    <col min="12560" max="12560" width="1.42578125" style="70" customWidth="1"/>
    <col min="12561" max="12564" width="6.140625" style="70" customWidth="1"/>
    <col min="12565" max="12565" width="7.85546875" style="70" customWidth="1"/>
    <col min="12566" max="12566" width="34.140625" style="70" customWidth="1"/>
    <col min="12567" max="12568" width="25.5703125" style="70" customWidth="1"/>
    <col min="12569" max="12800" width="11.42578125" style="70"/>
    <col min="12801" max="12801" width="23.85546875" style="70" customWidth="1"/>
    <col min="12802" max="12802" width="22.42578125" style="70" customWidth="1"/>
    <col min="12803" max="12803" width="5.42578125" style="70" customWidth="1"/>
    <col min="12804" max="12804" width="28.140625" style="70" customWidth="1"/>
    <col min="12805" max="12805" width="27.5703125" style="70" customWidth="1"/>
    <col min="12806" max="12806" width="25" style="70" customWidth="1"/>
    <col min="12807" max="12807" width="28.5703125" style="70" customWidth="1"/>
    <col min="12808" max="12808" width="16.140625" style="70" customWidth="1"/>
    <col min="12809" max="12809" width="12.42578125" style="70" customWidth="1"/>
    <col min="12810" max="12810" width="18.85546875" style="70" customWidth="1"/>
    <col min="12811" max="12814" width="5.85546875" style="70" customWidth="1"/>
    <col min="12815" max="12815" width="7.7109375" style="70" customWidth="1"/>
    <col min="12816" max="12816" width="1.42578125" style="70" customWidth="1"/>
    <col min="12817" max="12820" width="6.140625" style="70" customWidth="1"/>
    <col min="12821" max="12821" width="7.85546875" style="70" customWidth="1"/>
    <col min="12822" max="12822" width="34.140625" style="70" customWidth="1"/>
    <col min="12823" max="12824" width="25.5703125" style="70" customWidth="1"/>
    <col min="12825" max="13056" width="11.42578125" style="70"/>
    <col min="13057" max="13057" width="23.85546875" style="70" customWidth="1"/>
    <col min="13058" max="13058" width="22.42578125" style="70" customWidth="1"/>
    <col min="13059" max="13059" width="5.42578125" style="70" customWidth="1"/>
    <col min="13060" max="13060" width="28.140625" style="70" customWidth="1"/>
    <col min="13061" max="13061" width="27.5703125" style="70" customWidth="1"/>
    <col min="13062" max="13062" width="25" style="70" customWidth="1"/>
    <col min="13063" max="13063" width="28.5703125" style="70" customWidth="1"/>
    <col min="13064" max="13064" width="16.140625" style="70" customWidth="1"/>
    <col min="13065" max="13065" width="12.42578125" style="70" customWidth="1"/>
    <col min="13066" max="13066" width="18.85546875" style="70" customWidth="1"/>
    <col min="13067" max="13070" width="5.85546875" style="70" customWidth="1"/>
    <col min="13071" max="13071" width="7.7109375" style="70" customWidth="1"/>
    <col min="13072" max="13072" width="1.42578125" style="70" customWidth="1"/>
    <col min="13073" max="13076" width="6.140625" style="70" customWidth="1"/>
    <col min="13077" max="13077" width="7.85546875" style="70" customWidth="1"/>
    <col min="13078" max="13078" width="34.140625" style="70" customWidth="1"/>
    <col min="13079" max="13080" width="25.5703125" style="70" customWidth="1"/>
    <col min="13081" max="13312" width="11.42578125" style="70"/>
    <col min="13313" max="13313" width="23.85546875" style="70" customWidth="1"/>
    <col min="13314" max="13314" width="22.42578125" style="70" customWidth="1"/>
    <col min="13315" max="13315" width="5.42578125" style="70" customWidth="1"/>
    <col min="13316" max="13316" width="28.140625" style="70" customWidth="1"/>
    <col min="13317" max="13317" width="27.5703125" style="70" customWidth="1"/>
    <col min="13318" max="13318" width="25" style="70" customWidth="1"/>
    <col min="13319" max="13319" width="28.5703125" style="70" customWidth="1"/>
    <col min="13320" max="13320" width="16.140625" style="70" customWidth="1"/>
    <col min="13321" max="13321" width="12.42578125" style="70" customWidth="1"/>
    <col min="13322" max="13322" width="18.85546875" style="70" customWidth="1"/>
    <col min="13323" max="13326" width="5.85546875" style="70" customWidth="1"/>
    <col min="13327" max="13327" width="7.7109375" style="70" customWidth="1"/>
    <col min="13328" max="13328" width="1.42578125" style="70" customWidth="1"/>
    <col min="13329" max="13332" width="6.140625" style="70" customWidth="1"/>
    <col min="13333" max="13333" width="7.85546875" style="70" customWidth="1"/>
    <col min="13334" max="13334" width="34.140625" style="70" customWidth="1"/>
    <col min="13335" max="13336" width="25.5703125" style="70" customWidth="1"/>
    <col min="13337" max="13568" width="11.42578125" style="70"/>
    <col min="13569" max="13569" width="23.85546875" style="70" customWidth="1"/>
    <col min="13570" max="13570" width="22.42578125" style="70" customWidth="1"/>
    <col min="13571" max="13571" width="5.42578125" style="70" customWidth="1"/>
    <col min="13572" max="13572" width="28.140625" style="70" customWidth="1"/>
    <col min="13573" max="13573" width="27.5703125" style="70" customWidth="1"/>
    <col min="13574" max="13574" width="25" style="70" customWidth="1"/>
    <col min="13575" max="13575" width="28.5703125" style="70" customWidth="1"/>
    <col min="13576" max="13576" width="16.140625" style="70" customWidth="1"/>
    <col min="13577" max="13577" width="12.42578125" style="70" customWidth="1"/>
    <col min="13578" max="13578" width="18.85546875" style="70" customWidth="1"/>
    <col min="13579" max="13582" width="5.85546875" style="70" customWidth="1"/>
    <col min="13583" max="13583" width="7.7109375" style="70" customWidth="1"/>
    <col min="13584" max="13584" width="1.42578125" style="70" customWidth="1"/>
    <col min="13585" max="13588" width="6.140625" style="70" customWidth="1"/>
    <col min="13589" max="13589" width="7.85546875" style="70" customWidth="1"/>
    <col min="13590" max="13590" width="34.140625" style="70" customWidth="1"/>
    <col min="13591" max="13592" width="25.5703125" style="70" customWidth="1"/>
    <col min="13593" max="13824" width="11.42578125" style="70"/>
    <col min="13825" max="13825" width="23.85546875" style="70" customWidth="1"/>
    <col min="13826" max="13826" width="22.42578125" style="70" customWidth="1"/>
    <col min="13827" max="13827" width="5.42578125" style="70" customWidth="1"/>
    <col min="13828" max="13828" width="28.140625" style="70" customWidth="1"/>
    <col min="13829" max="13829" width="27.5703125" style="70" customWidth="1"/>
    <col min="13830" max="13830" width="25" style="70" customWidth="1"/>
    <col min="13831" max="13831" width="28.5703125" style="70" customWidth="1"/>
    <col min="13832" max="13832" width="16.140625" style="70" customWidth="1"/>
    <col min="13833" max="13833" width="12.42578125" style="70" customWidth="1"/>
    <col min="13834" max="13834" width="18.85546875" style="70" customWidth="1"/>
    <col min="13835" max="13838" width="5.85546875" style="70" customWidth="1"/>
    <col min="13839" max="13839" width="7.7109375" style="70" customWidth="1"/>
    <col min="13840" max="13840" width="1.42578125" style="70" customWidth="1"/>
    <col min="13841" max="13844" width="6.140625" style="70" customWidth="1"/>
    <col min="13845" max="13845" width="7.85546875" style="70" customWidth="1"/>
    <col min="13846" max="13846" width="34.140625" style="70" customWidth="1"/>
    <col min="13847" max="13848" width="25.5703125" style="70" customWidth="1"/>
    <col min="13849" max="14080" width="11.42578125" style="70"/>
    <col min="14081" max="14081" width="23.85546875" style="70" customWidth="1"/>
    <col min="14082" max="14082" width="22.42578125" style="70" customWidth="1"/>
    <col min="14083" max="14083" width="5.42578125" style="70" customWidth="1"/>
    <col min="14084" max="14084" width="28.140625" style="70" customWidth="1"/>
    <col min="14085" max="14085" width="27.5703125" style="70" customWidth="1"/>
    <col min="14086" max="14086" width="25" style="70" customWidth="1"/>
    <col min="14087" max="14087" width="28.5703125" style="70" customWidth="1"/>
    <col min="14088" max="14088" width="16.140625" style="70" customWidth="1"/>
    <col min="14089" max="14089" width="12.42578125" style="70" customWidth="1"/>
    <col min="14090" max="14090" width="18.85546875" style="70" customWidth="1"/>
    <col min="14091" max="14094" width="5.85546875" style="70" customWidth="1"/>
    <col min="14095" max="14095" width="7.7109375" style="70" customWidth="1"/>
    <col min="14096" max="14096" width="1.42578125" style="70" customWidth="1"/>
    <col min="14097" max="14100" width="6.140625" style="70" customWidth="1"/>
    <col min="14101" max="14101" width="7.85546875" style="70" customWidth="1"/>
    <col min="14102" max="14102" width="34.140625" style="70" customWidth="1"/>
    <col min="14103" max="14104" width="25.5703125" style="70" customWidth="1"/>
    <col min="14105" max="14336" width="11.42578125" style="70"/>
    <col min="14337" max="14337" width="23.85546875" style="70" customWidth="1"/>
    <col min="14338" max="14338" width="22.42578125" style="70" customWidth="1"/>
    <col min="14339" max="14339" width="5.42578125" style="70" customWidth="1"/>
    <col min="14340" max="14340" width="28.140625" style="70" customWidth="1"/>
    <col min="14341" max="14341" width="27.5703125" style="70" customWidth="1"/>
    <col min="14342" max="14342" width="25" style="70" customWidth="1"/>
    <col min="14343" max="14343" width="28.5703125" style="70" customWidth="1"/>
    <col min="14344" max="14344" width="16.140625" style="70" customWidth="1"/>
    <col min="14345" max="14345" width="12.42578125" style="70" customWidth="1"/>
    <col min="14346" max="14346" width="18.85546875" style="70" customWidth="1"/>
    <col min="14347" max="14350" width="5.85546875" style="70" customWidth="1"/>
    <col min="14351" max="14351" width="7.7109375" style="70" customWidth="1"/>
    <col min="14352" max="14352" width="1.42578125" style="70" customWidth="1"/>
    <col min="14353" max="14356" width="6.140625" style="70" customWidth="1"/>
    <col min="14357" max="14357" width="7.85546875" style="70" customWidth="1"/>
    <col min="14358" max="14358" width="34.140625" style="70" customWidth="1"/>
    <col min="14359" max="14360" width="25.5703125" style="70" customWidth="1"/>
    <col min="14361" max="14592" width="11.42578125" style="70"/>
    <col min="14593" max="14593" width="23.85546875" style="70" customWidth="1"/>
    <col min="14594" max="14594" width="22.42578125" style="70" customWidth="1"/>
    <col min="14595" max="14595" width="5.42578125" style="70" customWidth="1"/>
    <col min="14596" max="14596" width="28.140625" style="70" customWidth="1"/>
    <col min="14597" max="14597" width="27.5703125" style="70" customWidth="1"/>
    <col min="14598" max="14598" width="25" style="70" customWidth="1"/>
    <col min="14599" max="14599" width="28.5703125" style="70" customWidth="1"/>
    <col min="14600" max="14600" width="16.140625" style="70" customWidth="1"/>
    <col min="14601" max="14601" width="12.42578125" style="70" customWidth="1"/>
    <col min="14602" max="14602" width="18.85546875" style="70" customWidth="1"/>
    <col min="14603" max="14606" width="5.85546875" style="70" customWidth="1"/>
    <col min="14607" max="14607" width="7.7109375" style="70" customWidth="1"/>
    <col min="14608" max="14608" width="1.42578125" style="70" customWidth="1"/>
    <col min="14609" max="14612" width="6.140625" style="70" customWidth="1"/>
    <col min="14613" max="14613" width="7.85546875" style="70" customWidth="1"/>
    <col min="14614" max="14614" width="34.140625" style="70" customWidth="1"/>
    <col min="14615" max="14616" width="25.5703125" style="70" customWidth="1"/>
    <col min="14617" max="14848" width="11.42578125" style="70"/>
    <col min="14849" max="14849" width="23.85546875" style="70" customWidth="1"/>
    <col min="14850" max="14850" width="22.42578125" style="70" customWidth="1"/>
    <col min="14851" max="14851" width="5.42578125" style="70" customWidth="1"/>
    <col min="14852" max="14852" width="28.140625" style="70" customWidth="1"/>
    <col min="14853" max="14853" width="27.5703125" style="70" customWidth="1"/>
    <col min="14854" max="14854" width="25" style="70" customWidth="1"/>
    <col min="14855" max="14855" width="28.5703125" style="70" customWidth="1"/>
    <col min="14856" max="14856" width="16.140625" style="70" customWidth="1"/>
    <col min="14857" max="14857" width="12.42578125" style="70" customWidth="1"/>
    <col min="14858" max="14858" width="18.85546875" style="70" customWidth="1"/>
    <col min="14859" max="14862" width="5.85546875" style="70" customWidth="1"/>
    <col min="14863" max="14863" width="7.7109375" style="70" customWidth="1"/>
    <col min="14864" max="14864" width="1.42578125" style="70" customWidth="1"/>
    <col min="14865" max="14868" width="6.140625" style="70" customWidth="1"/>
    <col min="14869" max="14869" width="7.85546875" style="70" customWidth="1"/>
    <col min="14870" max="14870" width="34.140625" style="70" customWidth="1"/>
    <col min="14871" max="14872" width="25.5703125" style="70" customWidth="1"/>
    <col min="14873" max="15104" width="11.42578125" style="70"/>
    <col min="15105" max="15105" width="23.85546875" style="70" customWidth="1"/>
    <col min="15106" max="15106" width="22.42578125" style="70" customWidth="1"/>
    <col min="15107" max="15107" width="5.42578125" style="70" customWidth="1"/>
    <col min="15108" max="15108" width="28.140625" style="70" customWidth="1"/>
    <col min="15109" max="15109" width="27.5703125" style="70" customWidth="1"/>
    <col min="15110" max="15110" width="25" style="70" customWidth="1"/>
    <col min="15111" max="15111" width="28.5703125" style="70" customWidth="1"/>
    <col min="15112" max="15112" width="16.140625" style="70" customWidth="1"/>
    <col min="15113" max="15113" width="12.42578125" style="70" customWidth="1"/>
    <col min="15114" max="15114" width="18.85546875" style="70" customWidth="1"/>
    <col min="15115" max="15118" width="5.85546875" style="70" customWidth="1"/>
    <col min="15119" max="15119" width="7.7109375" style="70" customWidth="1"/>
    <col min="15120" max="15120" width="1.42578125" style="70" customWidth="1"/>
    <col min="15121" max="15124" width="6.140625" style="70" customWidth="1"/>
    <col min="15125" max="15125" width="7.85546875" style="70" customWidth="1"/>
    <col min="15126" max="15126" width="34.140625" style="70" customWidth="1"/>
    <col min="15127" max="15128" width="25.5703125" style="70" customWidth="1"/>
    <col min="15129" max="15360" width="11.42578125" style="70"/>
    <col min="15361" max="15361" width="23.85546875" style="70" customWidth="1"/>
    <col min="15362" max="15362" width="22.42578125" style="70" customWidth="1"/>
    <col min="15363" max="15363" width="5.42578125" style="70" customWidth="1"/>
    <col min="15364" max="15364" width="28.140625" style="70" customWidth="1"/>
    <col min="15365" max="15365" width="27.5703125" style="70" customWidth="1"/>
    <col min="15366" max="15366" width="25" style="70" customWidth="1"/>
    <col min="15367" max="15367" width="28.5703125" style="70" customWidth="1"/>
    <col min="15368" max="15368" width="16.140625" style="70" customWidth="1"/>
    <col min="15369" max="15369" width="12.42578125" style="70" customWidth="1"/>
    <col min="15370" max="15370" width="18.85546875" style="70" customWidth="1"/>
    <col min="15371" max="15374" width="5.85546875" style="70" customWidth="1"/>
    <col min="15375" max="15375" width="7.7109375" style="70" customWidth="1"/>
    <col min="15376" max="15376" width="1.42578125" style="70" customWidth="1"/>
    <col min="15377" max="15380" width="6.140625" style="70" customWidth="1"/>
    <col min="15381" max="15381" width="7.85546875" style="70" customWidth="1"/>
    <col min="15382" max="15382" width="34.140625" style="70" customWidth="1"/>
    <col min="15383" max="15384" width="25.5703125" style="70" customWidth="1"/>
    <col min="15385" max="15616" width="11.42578125" style="70"/>
    <col min="15617" max="15617" width="23.85546875" style="70" customWidth="1"/>
    <col min="15618" max="15618" width="22.42578125" style="70" customWidth="1"/>
    <col min="15619" max="15619" width="5.42578125" style="70" customWidth="1"/>
    <col min="15620" max="15620" width="28.140625" style="70" customWidth="1"/>
    <col min="15621" max="15621" width="27.5703125" style="70" customWidth="1"/>
    <col min="15622" max="15622" width="25" style="70" customWidth="1"/>
    <col min="15623" max="15623" width="28.5703125" style="70" customWidth="1"/>
    <col min="15624" max="15624" width="16.140625" style="70" customWidth="1"/>
    <col min="15625" max="15625" width="12.42578125" style="70" customWidth="1"/>
    <col min="15626" max="15626" width="18.85546875" style="70" customWidth="1"/>
    <col min="15627" max="15630" width="5.85546875" style="70" customWidth="1"/>
    <col min="15631" max="15631" width="7.7109375" style="70" customWidth="1"/>
    <col min="15632" max="15632" width="1.42578125" style="70" customWidth="1"/>
    <col min="15633" max="15636" width="6.140625" style="70" customWidth="1"/>
    <col min="15637" max="15637" width="7.85546875" style="70" customWidth="1"/>
    <col min="15638" max="15638" width="34.140625" style="70" customWidth="1"/>
    <col min="15639" max="15640" width="25.5703125" style="70" customWidth="1"/>
    <col min="15641" max="15872" width="11.42578125" style="70"/>
    <col min="15873" max="15873" width="23.85546875" style="70" customWidth="1"/>
    <col min="15874" max="15874" width="22.42578125" style="70" customWidth="1"/>
    <col min="15875" max="15875" width="5.42578125" style="70" customWidth="1"/>
    <col min="15876" max="15876" width="28.140625" style="70" customWidth="1"/>
    <col min="15877" max="15877" width="27.5703125" style="70" customWidth="1"/>
    <col min="15878" max="15878" width="25" style="70" customWidth="1"/>
    <col min="15879" max="15879" width="28.5703125" style="70" customWidth="1"/>
    <col min="15880" max="15880" width="16.140625" style="70" customWidth="1"/>
    <col min="15881" max="15881" width="12.42578125" style="70" customWidth="1"/>
    <col min="15882" max="15882" width="18.85546875" style="70" customWidth="1"/>
    <col min="15883" max="15886" width="5.85546875" style="70" customWidth="1"/>
    <col min="15887" max="15887" width="7.7109375" style="70" customWidth="1"/>
    <col min="15888" max="15888" width="1.42578125" style="70" customWidth="1"/>
    <col min="15889" max="15892" width="6.140625" style="70" customWidth="1"/>
    <col min="15893" max="15893" width="7.85546875" style="70" customWidth="1"/>
    <col min="15894" max="15894" width="34.140625" style="70" customWidth="1"/>
    <col min="15895" max="15896" width="25.5703125" style="70" customWidth="1"/>
    <col min="15897" max="16128" width="11.42578125" style="70"/>
    <col min="16129" max="16129" width="23.85546875" style="70" customWidth="1"/>
    <col min="16130" max="16130" width="22.42578125" style="70" customWidth="1"/>
    <col min="16131" max="16131" width="5.42578125" style="70" customWidth="1"/>
    <col min="16132" max="16132" width="28.140625" style="70" customWidth="1"/>
    <col min="16133" max="16133" width="27.5703125" style="70" customWidth="1"/>
    <col min="16134" max="16134" width="25" style="70" customWidth="1"/>
    <col min="16135" max="16135" width="28.5703125" style="70" customWidth="1"/>
    <col min="16136" max="16136" width="16.140625" style="70" customWidth="1"/>
    <col min="16137" max="16137" width="12.42578125" style="70" customWidth="1"/>
    <col min="16138" max="16138" width="18.85546875" style="70" customWidth="1"/>
    <col min="16139" max="16142" width="5.85546875" style="70" customWidth="1"/>
    <col min="16143" max="16143" width="7.7109375" style="70" customWidth="1"/>
    <col min="16144" max="16144" width="1.42578125" style="70" customWidth="1"/>
    <col min="16145" max="16148" width="6.140625" style="70" customWidth="1"/>
    <col min="16149" max="16149" width="7.85546875" style="70" customWidth="1"/>
    <col min="16150" max="16150" width="34.140625" style="70" customWidth="1"/>
    <col min="16151" max="16152" width="25.5703125" style="70" customWidth="1"/>
    <col min="16153" max="16384" width="11.42578125" style="70"/>
  </cols>
  <sheetData>
    <row r="1" spans="1:25" ht="32.25" customHeight="1" x14ac:dyDescent="0.25">
      <c r="A1" s="332"/>
      <c r="B1" s="335" t="s">
        <v>0</v>
      </c>
      <c r="C1" s="335"/>
      <c r="D1" s="335"/>
      <c r="E1" s="335"/>
      <c r="F1" s="335"/>
      <c r="G1" s="335"/>
      <c r="H1" s="335"/>
      <c r="I1" s="335"/>
      <c r="J1" s="335"/>
      <c r="K1" s="335"/>
      <c r="L1" s="335"/>
      <c r="M1" s="335"/>
      <c r="N1" s="335"/>
      <c r="O1" s="335"/>
      <c r="P1" s="335"/>
      <c r="Q1" s="335"/>
      <c r="R1" s="335"/>
      <c r="S1" s="335"/>
      <c r="T1" s="335"/>
      <c r="U1" s="335"/>
      <c r="V1" s="335"/>
      <c r="W1" s="336"/>
      <c r="X1" s="71" t="s">
        <v>1</v>
      </c>
    </row>
    <row r="2" spans="1:25" ht="21" customHeight="1" x14ac:dyDescent="0.25">
      <c r="A2" s="333"/>
      <c r="B2" s="337" t="s">
        <v>2</v>
      </c>
      <c r="C2" s="337"/>
      <c r="D2" s="337"/>
      <c r="E2" s="337"/>
      <c r="F2" s="337"/>
      <c r="G2" s="337"/>
      <c r="H2" s="337"/>
      <c r="I2" s="337"/>
      <c r="J2" s="337"/>
      <c r="K2" s="337"/>
      <c r="L2" s="337"/>
      <c r="M2" s="337"/>
      <c r="N2" s="337"/>
      <c r="O2" s="337"/>
      <c r="P2" s="337"/>
      <c r="Q2" s="337"/>
      <c r="R2" s="337"/>
      <c r="S2" s="337"/>
      <c r="T2" s="337"/>
      <c r="U2" s="337"/>
      <c r="V2" s="337"/>
      <c r="W2" s="338"/>
      <c r="X2" s="72" t="s">
        <v>3</v>
      </c>
    </row>
    <row r="3" spans="1:25" ht="23.1" customHeight="1" x14ac:dyDescent="0.25">
      <c r="A3" s="333"/>
      <c r="B3" s="339" t="s">
        <v>4</v>
      </c>
      <c r="C3" s="339"/>
      <c r="D3" s="339"/>
      <c r="E3" s="339"/>
      <c r="F3" s="339"/>
      <c r="G3" s="339"/>
      <c r="H3" s="339"/>
      <c r="I3" s="339"/>
      <c r="J3" s="339"/>
      <c r="K3" s="339"/>
      <c r="L3" s="339"/>
      <c r="M3" s="339"/>
      <c r="N3" s="339"/>
      <c r="O3" s="339"/>
      <c r="P3" s="339"/>
      <c r="Q3" s="339"/>
      <c r="R3" s="339"/>
      <c r="S3" s="339"/>
      <c r="T3" s="339"/>
      <c r="U3" s="339"/>
      <c r="V3" s="339"/>
      <c r="W3" s="340"/>
      <c r="X3" s="73" t="s">
        <v>5</v>
      </c>
    </row>
    <row r="4" spans="1:25" ht="15.75" customHeight="1" thickBot="1" x14ac:dyDescent="0.3">
      <c r="A4" s="334"/>
      <c r="B4" s="341"/>
      <c r="C4" s="341"/>
      <c r="D4" s="341"/>
      <c r="E4" s="341"/>
      <c r="F4" s="341"/>
      <c r="G4" s="341"/>
      <c r="H4" s="341"/>
      <c r="I4" s="341"/>
      <c r="J4" s="341"/>
      <c r="K4" s="341"/>
      <c r="L4" s="341"/>
      <c r="M4" s="341"/>
      <c r="N4" s="341"/>
      <c r="O4" s="341"/>
      <c r="P4" s="341"/>
      <c r="Q4" s="341"/>
      <c r="R4" s="341"/>
      <c r="S4" s="341"/>
      <c r="T4" s="341"/>
      <c r="U4" s="341"/>
      <c r="V4" s="341"/>
      <c r="W4" s="342"/>
      <c r="X4" s="74" t="s">
        <v>6</v>
      </c>
    </row>
    <row r="5" spans="1:25" ht="6.75" customHeight="1" thickBot="1" x14ac:dyDescent="0.3">
      <c r="A5" s="328"/>
      <c r="B5" s="329"/>
      <c r="C5" s="329"/>
      <c r="D5" s="329"/>
      <c r="E5" s="329"/>
      <c r="F5" s="329"/>
      <c r="G5" s="329"/>
      <c r="H5" s="329"/>
      <c r="I5" s="329"/>
      <c r="J5" s="329"/>
      <c r="K5" s="329"/>
      <c r="L5" s="329"/>
      <c r="M5" s="329"/>
      <c r="N5" s="329"/>
      <c r="O5" s="329"/>
      <c r="P5" s="329"/>
      <c r="Q5" s="329"/>
      <c r="R5" s="329"/>
      <c r="S5" s="329"/>
      <c r="T5" s="329"/>
      <c r="U5" s="329"/>
      <c r="V5" s="329"/>
      <c r="W5" s="329"/>
      <c r="X5" s="330"/>
    </row>
    <row r="6" spans="1:25" ht="15.95" customHeight="1" thickBot="1" x14ac:dyDescent="0.3">
      <c r="A6" s="126" t="s">
        <v>7</v>
      </c>
      <c r="B6" s="325" t="s">
        <v>915</v>
      </c>
      <c r="C6" s="326"/>
      <c r="D6" s="326"/>
      <c r="E6" s="326"/>
      <c r="F6" s="326"/>
      <c r="G6" s="326"/>
      <c r="H6" s="326"/>
      <c r="I6" s="326"/>
      <c r="J6" s="326"/>
      <c r="K6" s="326"/>
      <c r="L6" s="326"/>
      <c r="M6" s="326"/>
      <c r="N6" s="326"/>
      <c r="O6" s="326"/>
      <c r="P6" s="326"/>
      <c r="Q6" s="326"/>
      <c r="R6" s="326"/>
      <c r="S6" s="326"/>
      <c r="T6" s="326"/>
      <c r="U6" s="326"/>
      <c r="V6" s="326"/>
      <c r="W6" s="326"/>
      <c r="X6" s="327"/>
    </row>
    <row r="7" spans="1:25" ht="5.25" customHeight="1" x14ac:dyDescent="0.25">
      <c r="A7" s="75"/>
      <c r="B7" s="75"/>
      <c r="C7" s="75"/>
      <c r="D7" s="75"/>
      <c r="E7" s="75"/>
      <c r="F7" s="75"/>
      <c r="G7" s="75"/>
      <c r="H7" s="75"/>
      <c r="I7" s="75"/>
      <c r="J7" s="75"/>
      <c r="K7" s="75"/>
      <c r="L7" s="75"/>
      <c r="M7" s="75"/>
      <c r="N7" s="75"/>
      <c r="O7" s="75"/>
      <c r="P7" s="75"/>
      <c r="Q7" s="75"/>
      <c r="R7" s="75"/>
      <c r="S7" s="75"/>
      <c r="T7" s="75"/>
      <c r="U7" s="75"/>
      <c r="V7" s="75"/>
    </row>
    <row r="8" spans="1:25" x14ac:dyDescent="0.25">
      <c r="A8" s="312" t="s">
        <v>8</v>
      </c>
      <c r="B8" s="312" t="s">
        <v>9</v>
      </c>
      <c r="C8" s="312" t="s">
        <v>10</v>
      </c>
      <c r="D8" s="312" t="s">
        <v>11</v>
      </c>
      <c r="E8" s="312" t="s">
        <v>12</v>
      </c>
      <c r="F8" s="312" t="s">
        <v>13</v>
      </c>
      <c r="G8" s="312" t="s">
        <v>14</v>
      </c>
      <c r="H8" s="312" t="s">
        <v>15</v>
      </c>
      <c r="I8" s="312" t="s">
        <v>16</v>
      </c>
      <c r="J8" s="312" t="s">
        <v>17</v>
      </c>
      <c r="K8" s="313" t="s">
        <v>18</v>
      </c>
      <c r="L8" s="313"/>
      <c r="M8" s="313"/>
      <c r="N8" s="313"/>
      <c r="O8" s="313"/>
      <c r="P8" s="312"/>
      <c r="Q8" s="312" t="s">
        <v>19</v>
      </c>
      <c r="R8" s="312"/>
      <c r="S8" s="312"/>
      <c r="T8" s="312"/>
      <c r="U8" s="312"/>
      <c r="V8" s="312" t="s">
        <v>20</v>
      </c>
      <c r="W8" s="312" t="s">
        <v>21</v>
      </c>
      <c r="X8" s="312" t="s">
        <v>22</v>
      </c>
    </row>
    <row r="9" spans="1:25" ht="47.25" x14ac:dyDescent="0.25">
      <c r="A9" s="312"/>
      <c r="B9" s="312"/>
      <c r="C9" s="312"/>
      <c r="D9" s="312"/>
      <c r="E9" s="312"/>
      <c r="F9" s="312"/>
      <c r="G9" s="312"/>
      <c r="H9" s="312"/>
      <c r="I9" s="312"/>
      <c r="J9" s="312"/>
      <c r="K9" s="170" t="s">
        <v>23</v>
      </c>
      <c r="L9" s="170" t="s">
        <v>24</v>
      </c>
      <c r="M9" s="170" t="s">
        <v>25</v>
      </c>
      <c r="N9" s="170" t="s">
        <v>26</v>
      </c>
      <c r="O9" s="170" t="s">
        <v>27</v>
      </c>
      <c r="P9" s="312"/>
      <c r="Q9" s="170" t="s">
        <v>28</v>
      </c>
      <c r="R9" s="170" t="s">
        <v>24</v>
      </c>
      <c r="S9" s="170" t="s">
        <v>25</v>
      </c>
      <c r="T9" s="170" t="s">
        <v>26</v>
      </c>
      <c r="U9" s="170" t="s">
        <v>27</v>
      </c>
      <c r="V9" s="312"/>
      <c r="W9" s="312"/>
      <c r="X9" s="312"/>
    </row>
    <row r="10" spans="1:25" ht="94.5" x14ac:dyDescent="0.25">
      <c r="A10" s="406" t="s">
        <v>476</v>
      </c>
      <c r="B10" s="171" t="s">
        <v>172</v>
      </c>
      <c r="C10" s="172">
        <v>1</v>
      </c>
      <c r="D10" s="429" t="s">
        <v>916</v>
      </c>
      <c r="E10" s="172" t="s">
        <v>477</v>
      </c>
      <c r="F10" s="177" t="s">
        <v>478</v>
      </c>
      <c r="G10" s="176" t="s">
        <v>479</v>
      </c>
      <c r="H10" s="164" t="s">
        <v>35</v>
      </c>
      <c r="I10" s="172" t="s">
        <v>73</v>
      </c>
      <c r="J10" s="172" t="s">
        <v>480</v>
      </c>
      <c r="K10" s="130">
        <v>0.25</v>
      </c>
      <c r="L10" s="130">
        <v>0.25</v>
      </c>
      <c r="M10" s="130">
        <v>0.25</v>
      </c>
      <c r="N10" s="130">
        <v>0.25</v>
      </c>
      <c r="O10" s="130">
        <f>SUM(K10:N10)</f>
        <v>1</v>
      </c>
      <c r="P10" s="168"/>
      <c r="Q10" s="172"/>
      <c r="R10" s="172"/>
      <c r="S10" s="172"/>
      <c r="T10" s="172"/>
      <c r="U10" s="172"/>
      <c r="V10" s="172"/>
      <c r="W10" s="131"/>
      <c r="X10" s="131"/>
    </row>
    <row r="11" spans="1:25" ht="141.75" x14ac:dyDescent="0.25">
      <c r="A11" s="407"/>
      <c r="B11" s="171" t="s">
        <v>481</v>
      </c>
      <c r="C11" s="172">
        <v>2</v>
      </c>
      <c r="D11" s="429" t="s">
        <v>917</v>
      </c>
      <c r="E11" s="172" t="s">
        <v>482</v>
      </c>
      <c r="F11" s="430" t="s">
        <v>483</v>
      </c>
      <c r="G11" s="430" t="s">
        <v>918</v>
      </c>
      <c r="H11" s="431" t="s">
        <v>35</v>
      </c>
      <c r="I11" s="172" t="s">
        <v>73</v>
      </c>
      <c r="J11" s="172" t="s">
        <v>484</v>
      </c>
      <c r="K11" s="130">
        <v>0</v>
      </c>
      <c r="L11" s="130">
        <v>0</v>
      </c>
      <c r="M11" s="130">
        <v>0.5</v>
      </c>
      <c r="N11" s="130">
        <v>0.5</v>
      </c>
      <c r="O11" s="130">
        <f>SUM(K11:N11)</f>
        <v>1</v>
      </c>
      <c r="P11" s="168"/>
      <c r="Q11" s="172"/>
      <c r="R11" s="172"/>
      <c r="S11" s="172"/>
      <c r="T11" s="172"/>
      <c r="U11" s="172"/>
      <c r="V11" s="172"/>
      <c r="W11" s="131"/>
      <c r="X11" s="131"/>
    </row>
    <row r="12" spans="1:25" ht="157.5" x14ac:dyDescent="0.25">
      <c r="A12" s="432"/>
      <c r="B12" s="171" t="s">
        <v>485</v>
      </c>
      <c r="C12" s="172">
        <v>3</v>
      </c>
      <c r="D12" s="429" t="s">
        <v>919</v>
      </c>
      <c r="E12" s="172" t="s">
        <v>486</v>
      </c>
      <c r="F12" s="430" t="s">
        <v>487</v>
      </c>
      <c r="G12" s="430" t="s">
        <v>488</v>
      </c>
      <c r="H12" s="164" t="s">
        <v>35</v>
      </c>
      <c r="I12" s="172" t="s">
        <v>73</v>
      </c>
      <c r="J12" s="172" t="s">
        <v>489</v>
      </c>
      <c r="K12" s="130">
        <v>0.25</v>
      </c>
      <c r="L12" s="130">
        <v>0.25</v>
      </c>
      <c r="M12" s="130">
        <v>0.25</v>
      </c>
      <c r="N12" s="130">
        <v>0.25</v>
      </c>
      <c r="O12" s="130">
        <f>SUM(K12:N12)</f>
        <v>1</v>
      </c>
      <c r="P12" s="168"/>
      <c r="Q12" s="172"/>
      <c r="R12" s="172"/>
      <c r="S12" s="172"/>
      <c r="T12" s="172"/>
      <c r="U12" s="172"/>
      <c r="V12" s="172"/>
      <c r="W12" s="131"/>
      <c r="X12" s="131"/>
    </row>
    <row r="13" spans="1:25" s="135" customFormat="1" ht="75" customHeight="1" x14ac:dyDescent="0.25">
      <c r="A13" s="312" t="s">
        <v>490</v>
      </c>
      <c r="B13" s="132" t="s">
        <v>491</v>
      </c>
      <c r="C13" s="318" t="s">
        <v>55</v>
      </c>
      <c r="D13" s="319"/>
      <c r="E13" s="133" t="s">
        <v>56</v>
      </c>
      <c r="F13" s="134"/>
      <c r="G13" s="134"/>
      <c r="H13" s="134"/>
      <c r="I13" s="324" t="s">
        <v>57</v>
      </c>
      <c r="J13" s="305" t="s">
        <v>56</v>
      </c>
      <c r="K13" s="306"/>
      <c r="L13" s="306"/>
      <c r="M13" s="306"/>
      <c r="N13" s="306"/>
      <c r="O13" s="306"/>
      <c r="P13" s="306"/>
      <c r="Q13" s="306"/>
      <c r="R13" s="307"/>
      <c r="S13" s="308" t="s">
        <v>58</v>
      </c>
      <c r="T13" s="308"/>
      <c r="U13" s="308"/>
      <c r="V13" s="309" t="s">
        <v>920</v>
      </c>
      <c r="W13" s="309"/>
      <c r="X13" s="309"/>
      <c r="Y13" s="70"/>
    </row>
    <row r="14" spans="1:25" s="135" customFormat="1" ht="27" customHeight="1" x14ac:dyDescent="0.25">
      <c r="A14" s="312"/>
      <c r="B14" s="132" t="s">
        <v>60</v>
      </c>
      <c r="C14" s="320"/>
      <c r="D14" s="321"/>
      <c r="E14" s="133" t="s">
        <v>61</v>
      </c>
      <c r="F14" s="433" t="s">
        <v>176</v>
      </c>
      <c r="G14" s="433"/>
      <c r="H14" s="434"/>
      <c r="I14" s="324"/>
      <c r="J14" s="314" t="s">
        <v>492</v>
      </c>
      <c r="K14" s="315"/>
      <c r="L14" s="315"/>
      <c r="M14" s="315"/>
      <c r="N14" s="315"/>
      <c r="O14" s="315"/>
      <c r="P14" s="315"/>
      <c r="Q14" s="315"/>
      <c r="R14" s="316"/>
      <c r="S14" s="308"/>
      <c r="T14" s="308"/>
      <c r="U14" s="308"/>
      <c r="V14" s="309" t="s">
        <v>493</v>
      </c>
      <c r="W14" s="309"/>
      <c r="X14" s="309"/>
      <c r="Y14" s="70"/>
    </row>
    <row r="15" spans="1:25" s="135" customFormat="1" ht="27" customHeight="1" x14ac:dyDescent="0.25">
      <c r="A15" s="312"/>
      <c r="B15" s="132" t="s">
        <v>62</v>
      </c>
      <c r="C15" s="322"/>
      <c r="D15" s="323"/>
      <c r="E15" s="133" t="s">
        <v>63</v>
      </c>
      <c r="F15" s="433" t="s">
        <v>178</v>
      </c>
      <c r="G15" s="433"/>
      <c r="H15" s="434"/>
      <c r="I15" s="324"/>
      <c r="J15" s="314" t="s">
        <v>494</v>
      </c>
      <c r="K15" s="315"/>
      <c r="L15" s="315"/>
      <c r="M15" s="315"/>
      <c r="N15" s="315"/>
      <c r="O15" s="315"/>
      <c r="P15" s="315"/>
      <c r="Q15" s="315"/>
      <c r="R15" s="316"/>
      <c r="S15" s="308"/>
      <c r="T15" s="308"/>
      <c r="U15" s="308"/>
      <c r="V15" s="309" t="s">
        <v>64</v>
      </c>
      <c r="W15" s="309"/>
      <c r="X15" s="309"/>
      <c r="Y15" s="70"/>
    </row>
  </sheetData>
  <mergeCells count="35">
    <mergeCell ref="B6:X6"/>
    <mergeCell ref="Q8:U8"/>
    <mergeCell ref="V8:V9"/>
    <mergeCell ref="W8:W9"/>
    <mergeCell ref="X8:X9"/>
    <mergeCell ref="K8:O8"/>
    <mergeCell ref="P8:P9"/>
    <mergeCell ref="A1:A4"/>
    <mergeCell ref="B1:W1"/>
    <mergeCell ref="B2:W2"/>
    <mergeCell ref="B3:W4"/>
    <mergeCell ref="A5:X5"/>
    <mergeCell ref="A13:A15"/>
    <mergeCell ref="C13:D15"/>
    <mergeCell ref="I13:I15"/>
    <mergeCell ref="J13:R13"/>
    <mergeCell ref="S13:U15"/>
    <mergeCell ref="G8:G9"/>
    <mergeCell ref="H8:H9"/>
    <mergeCell ref="I8:I9"/>
    <mergeCell ref="J8:J9"/>
    <mergeCell ref="A8:A9"/>
    <mergeCell ref="B8:B9"/>
    <mergeCell ref="C8:C9"/>
    <mergeCell ref="D8:D9"/>
    <mergeCell ref="E8:E9"/>
    <mergeCell ref="F8:F9"/>
    <mergeCell ref="A10:A12"/>
    <mergeCell ref="V13:X13"/>
    <mergeCell ref="F14:H14"/>
    <mergeCell ref="J14:R14"/>
    <mergeCell ref="V14:X14"/>
    <mergeCell ref="F15:H15"/>
    <mergeCell ref="J15:R15"/>
    <mergeCell ref="V15:X15"/>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02F4-82D2-4E85-B79B-F80AD33F0C09}">
  <dimension ref="A1:Y26"/>
  <sheetViews>
    <sheetView workbookViewId="0">
      <selection activeCell="F9" sqref="F9:F10"/>
    </sheetView>
  </sheetViews>
  <sheetFormatPr baseColWidth="10" defaultColWidth="10.28515625" defaultRowHeight="15" x14ac:dyDescent="0.25"/>
  <cols>
    <col min="1" max="1" width="17.85546875" style="1" customWidth="1"/>
    <col min="2" max="2" width="38" style="1" customWidth="1"/>
    <col min="3" max="3" width="5.42578125" style="1" customWidth="1"/>
    <col min="4" max="4" width="33.7109375" style="1" customWidth="1"/>
    <col min="5" max="5" width="17.85546875" style="1" hidden="1" customWidth="1"/>
    <col min="6" max="7" width="26.42578125" style="1" customWidth="1"/>
    <col min="8" max="8" width="16.140625" style="1" customWidth="1"/>
    <col min="9" max="9" width="12.5703125" style="1" customWidth="1"/>
    <col min="10" max="10" width="20.85546875" style="1" customWidth="1"/>
    <col min="11" max="14" width="5.85546875" style="1" customWidth="1"/>
    <col min="15" max="15" width="9.2851562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5.75" thickBot="1" x14ac:dyDescent="0.3">
      <c r="A7" s="9" t="s">
        <v>7</v>
      </c>
      <c r="B7" s="229" t="s">
        <v>495</v>
      </c>
      <c r="C7" s="230"/>
      <c r="D7" s="230"/>
      <c r="E7" s="230"/>
      <c r="F7" s="230"/>
      <c r="G7" s="230"/>
      <c r="H7" s="230"/>
      <c r="I7" s="230"/>
      <c r="J7" s="230"/>
      <c r="K7" s="230"/>
      <c r="L7" s="230"/>
      <c r="M7" s="230"/>
      <c r="N7" s="230"/>
      <c r="O7" s="230"/>
      <c r="P7" s="230"/>
      <c r="Q7" s="230"/>
      <c r="R7" s="230"/>
      <c r="S7" s="230"/>
      <c r="T7" s="230"/>
      <c r="U7" s="230"/>
      <c r="V7" s="230"/>
      <c r="W7" s="230"/>
      <c r="X7" s="231"/>
    </row>
    <row r="8" spans="1:24" ht="5.25" customHeight="1" thickBot="1" x14ac:dyDescent="0.3">
      <c r="A8" s="10"/>
      <c r="B8" s="10"/>
      <c r="C8" s="10"/>
      <c r="D8" s="10"/>
      <c r="E8" s="10"/>
      <c r="F8" s="10"/>
      <c r="G8" s="10"/>
      <c r="H8" s="10"/>
      <c r="I8" s="10"/>
      <c r="J8" s="10"/>
      <c r="K8" s="10"/>
      <c r="L8" s="10"/>
      <c r="M8" s="10"/>
      <c r="N8" s="10"/>
      <c r="O8" s="10"/>
      <c r="P8" s="10"/>
      <c r="Q8" s="10"/>
      <c r="R8" s="10"/>
      <c r="S8" s="10"/>
      <c r="T8" s="10"/>
      <c r="U8" s="10"/>
      <c r="V8" s="10"/>
    </row>
    <row r="9" spans="1:24" x14ac:dyDescent="0.25">
      <c r="A9" s="394" t="s">
        <v>8</v>
      </c>
      <c r="B9" s="396" t="s">
        <v>9</v>
      </c>
      <c r="C9" s="396" t="s">
        <v>10</v>
      </c>
      <c r="D9" s="396" t="s">
        <v>496</v>
      </c>
      <c r="E9" s="396" t="s">
        <v>12</v>
      </c>
      <c r="F9" s="396" t="s">
        <v>13</v>
      </c>
      <c r="G9" s="396" t="s">
        <v>14</v>
      </c>
      <c r="H9" s="398" t="s">
        <v>15</v>
      </c>
      <c r="I9" s="396" t="s">
        <v>16</v>
      </c>
      <c r="J9" s="396" t="s">
        <v>17</v>
      </c>
      <c r="K9" s="400" t="s">
        <v>18</v>
      </c>
      <c r="L9" s="400"/>
      <c r="M9" s="400"/>
      <c r="N9" s="400"/>
      <c r="O9" s="401"/>
      <c r="P9" s="402"/>
      <c r="Q9" s="209" t="s">
        <v>19</v>
      </c>
      <c r="R9" s="209"/>
      <c r="S9" s="209"/>
      <c r="T9" s="209"/>
      <c r="U9" s="209"/>
      <c r="V9" s="209" t="s">
        <v>20</v>
      </c>
      <c r="W9" s="209" t="s">
        <v>21</v>
      </c>
      <c r="X9" s="209" t="s">
        <v>22</v>
      </c>
    </row>
    <row r="10" spans="1:24" ht="42.75" x14ac:dyDescent="0.25">
      <c r="A10" s="395"/>
      <c r="B10" s="397"/>
      <c r="C10" s="397"/>
      <c r="D10" s="397"/>
      <c r="E10" s="397"/>
      <c r="F10" s="397"/>
      <c r="G10" s="397"/>
      <c r="H10" s="399"/>
      <c r="I10" s="397"/>
      <c r="J10" s="397"/>
      <c r="K10" s="90" t="s">
        <v>23</v>
      </c>
      <c r="L10" s="90" t="s">
        <v>24</v>
      </c>
      <c r="M10" s="90" t="s">
        <v>25</v>
      </c>
      <c r="N10" s="90" t="s">
        <v>26</v>
      </c>
      <c r="O10" s="118" t="s">
        <v>27</v>
      </c>
      <c r="P10" s="402"/>
      <c r="Q10" s="11" t="s">
        <v>497</v>
      </c>
      <c r="R10" s="11" t="s">
        <v>24</v>
      </c>
      <c r="S10" s="11" t="s">
        <v>25</v>
      </c>
      <c r="T10" s="11" t="s">
        <v>26</v>
      </c>
      <c r="U10" s="11" t="s">
        <v>27</v>
      </c>
      <c r="V10" s="209"/>
      <c r="W10" s="209"/>
      <c r="X10" s="209"/>
    </row>
    <row r="11" spans="1:24" ht="90" x14ac:dyDescent="0.25">
      <c r="A11" s="208" t="s">
        <v>498</v>
      </c>
      <c r="B11" s="208" t="s">
        <v>499</v>
      </c>
      <c r="C11" s="22">
        <v>1</v>
      </c>
      <c r="D11" s="119" t="s">
        <v>500</v>
      </c>
      <c r="E11" s="22" t="s">
        <v>501</v>
      </c>
      <c r="F11" s="22" t="s">
        <v>502</v>
      </c>
      <c r="G11" s="22" t="s">
        <v>503</v>
      </c>
      <c r="H11" s="36" t="s">
        <v>504</v>
      </c>
      <c r="I11" s="22" t="s">
        <v>227</v>
      </c>
      <c r="J11" s="119" t="s">
        <v>505</v>
      </c>
      <c r="K11" s="36">
        <v>0.12</v>
      </c>
      <c r="L11" s="36">
        <v>0.3</v>
      </c>
      <c r="M11" s="36">
        <v>0.3</v>
      </c>
      <c r="N11" s="36">
        <v>0.28000000000000003</v>
      </c>
      <c r="O11" s="36">
        <f t="shared" ref="O11:O23" si="0">SUM(K11:N11)</f>
        <v>1</v>
      </c>
      <c r="P11" s="402"/>
      <c r="Q11" s="22"/>
      <c r="R11" s="22"/>
      <c r="S11" s="22"/>
      <c r="T11" s="22"/>
      <c r="U11" s="22"/>
      <c r="V11" s="22"/>
      <c r="W11" s="23"/>
      <c r="X11" s="23"/>
    </row>
    <row r="12" spans="1:24" ht="105" x14ac:dyDescent="0.25">
      <c r="A12" s="208"/>
      <c r="B12" s="208"/>
      <c r="C12" s="22">
        <v>2</v>
      </c>
      <c r="D12" s="119" t="s">
        <v>506</v>
      </c>
      <c r="E12" s="22" t="s">
        <v>501</v>
      </c>
      <c r="F12" s="22" t="s">
        <v>507</v>
      </c>
      <c r="G12" s="22" t="s">
        <v>508</v>
      </c>
      <c r="H12" s="36" t="s">
        <v>504</v>
      </c>
      <c r="I12" s="22" t="s">
        <v>227</v>
      </c>
      <c r="J12" s="119" t="s">
        <v>509</v>
      </c>
      <c r="K12" s="16">
        <v>0.28999999999999998</v>
      </c>
      <c r="L12" s="16">
        <v>0.435</v>
      </c>
      <c r="M12" s="16">
        <v>0.13500000000000001</v>
      </c>
      <c r="N12" s="16">
        <v>0.13500000000000001</v>
      </c>
      <c r="O12" s="36">
        <f t="shared" si="0"/>
        <v>0.995</v>
      </c>
      <c r="P12" s="402"/>
      <c r="Q12" s="22"/>
      <c r="R12" s="22"/>
      <c r="S12" s="22"/>
      <c r="T12" s="22"/>
      <c r="U12" s="22"/>
      <c r="V12" s="22"/>
      <c r="W12" s="23"/>
      <c r="X12" s="23"/>
    </row>
    <row r="13" spans="1:24" ht="75" x14ac:dyDescent="0.25">
      <c r="A13" s="208"/>
      <c r="B13" s="208"/>
      <c r="C13" s="22">
        <v>3</v>
      </c>
      <c r="D13" s="119" t="s">
        <v>510</v>
      </c>
      <c r="E13" s="22" t="s">
        <v>501</v>
      </c>
      <c r="F13" s="22" t="s">
        <v>511</v>
      </c>
      <c r="G13" s="22" t="s">
        <v>512</v>
      </c>
      <c r="H13" s="22" t="s">
        <v>513</v>
      </c>
      <c r="I13" s="22" t="s">
        <v>227</v>
      </c>
      <c r="J13" s="119" t="s">
        <v>514</v>
      </c>
      <c r="K13" s="16">
        <v>0.3</v>
      </c>
      <c r="L13" s="16">
        <v>0.7</v>
      </c>
      <c r="M13" s="16"/>
      <c r="N13" s="16"/>
      <c r="O13" s="36">
        <f t="shared" si="0"/>
        <v>1</v>
      </c>
      <c r="P13" s="402"/>
      <c r="Q13" s="22"/>
      <c r="R13" s="22"/>
      <c r="S13" s="22"/>
      <c r="T13" s="22"/>
      <c r="U13" s="22"/>
      <c r="V13" s="22"/>
      <c r="W13" s="23"/>
      <c r="X13" s="23"/>
    </row>
    <row r="14" spans="1:24" ht="60" x14ac:dyDescent="0.25">
      <c r="A14" s="208"/>
      <c r="B14" s="22" t="s">
        <v>515</v>
      </c>
      <c r="C14" s="22">
        <v>1</v>
      </c>
      <c r="D14" s="119" t="s">
        <v>516</v>
      </c>
      <c r="E14" s="22" t="s">
        <v>501</v>
      </c>
      <c r="F14" s="22" t="s">
        <v>517</v>
      </c>
      <c r="G14" s="22" t="s">
        <v>518</v>
      </c>
      <c r="H14" s="22">
        <f>12+4</f>
        <v>16</v>
      </c>
      <c r="I14" s="22" t="s">
        <v>125</v>
      </c>
      <c r="J14" s="119" t="s">
        <v>519</v>
      </c>
      <c r="K14" s="120">
        <f>3+1</f>
        <v>4</v>
      </c>
      <c r="L14" s="120">
        <f>3+1</f>
        <v>4</v>
      </c>
      <c r="M14" s="120">
        <f>3+1</f>
        <v>4</v>
      </c>
      <c r="N14" s="120">
        <f>3+1</f>
        <v>4</v>
      </c>
      <c r="O14" s="120">
        <f t="shared" si="0"/>
        <v>16</v>
      </c>
      <c r="P14" s="402"/>
      <c r="Q14" s="22"/>
      <c r="R14" s="22"/>
      <c r="S14" s="22"/>
      <c r="T14" s="22"/>
      <c r="U14" s="22"/>
      <c r="V14" s="22"/>
      <c r="W14" s="23"/>
      <c r="X14" s="23"/>
    </row>
    <row r="15" spans="1:24" ht="45" x14ac:dyDescent="0.25">
      <c r="A15" s="208"/>
      <c r="B15" s="208" t="s">
        <v>520</v>
      </c>
      <c r="C15" s="22">
        <v>1</v>
      </c>
      <c r="D15" s="119" t="s">
        <v>521</v>
      </c>
      <c r="E15" s="22" t="s">
        <v>501</v>
      </c>
      <c r="F15" s="22" t="s">
        <v>522</v>
      </c>
      <c r="G15" s="22" t="s">
        <v>523</v>
      </c>
      <c r="H15" s="22" t="s">
        <v>524</v>
      </c>
      <c r="I15" s="22" t="s">
        <v>227</v>
      </c>
      <c r="J15" s="119" t="s">
        <v>525</v>
      </c>
      <c r="K15" s="22">
        <v>1</v>
      </c>
      <c r="L15" s="22"/>
      <c r="M15" s="22"/>
      <c r="N15" s="22"/>
      <c r="O15" s="120">
        <f t="shared" si="0"/>
        <v>1</v>
      </c>
      <c r="P15" s="402"/>
      <c r="Q15" s="22"/>
      <c r="R15" s="22"/>
      <c r="S15" s="22"/>
      <c r="T15" s="22"/>
      <c r="U15" s="22"/>
      <c r="V15" s="22"/>
      <c r="W15" s="23"/>
      <c r="X15" s="23"/>
    </row>
    <row r="16" spans="1:24" ht="90" x14ac:dyDescent="0.25">
      <c r="A16" s="208"/>
      <c r="B16" s="208"/>
      <c r="C16" s="22">
        <v>2</v>
      </c>
      <c r="D16" s="119" t="s">
        <v>526</v>
      </c>
      <c r="E16" s="22" t="s">
        <v>501</v>
      </c>
      <c r="F16" s="22" t="s">
        <v>527</v>
      </c>
      <c r="G16" s="22" t="s">
        <v>528</v>
      </c>
      <c r="H16" s="36" t="s">
        <v>504</v>
      </c>
      <c r="I16" s="22" t="s">
        <v>227</v>
      </c>
      <c r="J16" s="119" t="s">
        <v>529</v>
      </c>
      <c r="K16" s="16">
        <v>0.3</v>
      </c>
      <c r="L16" s="16">
        <v>0.3</v>
      </c>
      <c r="M16" s="16">
        <v>0.3</v>
      </c>
      <c r="N16" s="16">
        <v>0.1</v>
      </c>
      <c r="O16" s="16">
        <f t="shared" si="0"/>
        <v>0.99999999999999989</v>
      </c>
      <c r="P16" s="402"/>
      <c r="Q16" s="22"/>
      <c r="R16" s="22"/>
      <c r="S16" s="22"/>
      <c r="T16" s="22"/>
      <c r="U16" s="22"/>
      <c r="V16" s="22"/>
      <c r="W16" s="23"/>
      <c r="X16" s="23"/>
    </row>
    <row r="17" spans="1:25" ht="75" x14ac:dyDescent="0.25">
      <c r="A17" s="208"/>
      <c r="B17" s="208" t="s">
        <v>530</v>
      </c>
      <c r="C17" s="22">
        <v>1</v>
      </c>
      <c r="D17" s="119" t="s">
        <v>531</v>
      </c>
      <c r="E17" s="22" t="s">
        <v>501</v>
      </c>
      <c r="F17" s="22" t="s">
        <v>532</v>
      </c>
      <c r="G17" s="22" t="s">
        <v>533</v>
      </c>
      <c r="H17" s="36" t="s">
        <v>534</v>
      </c>
      <c r="I17" s="22" t="s">
        <v>227</v>
      </c>
      <c r="J17" s="37" t="s">
        <v>535</v>
      </c>
      <c r="K17" s="22">
        <v>2</v>
      </c>
      <c r="L17" s="22"/>
      <c r="M17" s="22"/>
      <c r="N17" s="22"/>
      <c r="O17" s="22">
        <f t="shared" si="0"/>
        <v>2</v>
      </c>
      <c r="P17" s="402"/>
      <c r="Q17" s="22"/>
      <c r="R17" s="22"/>
      <c r="S17" s="22"/>
      <c r="T17" s="22"/>
      <c r="U17" s="22"/>
      <c r="V17" s="22"/>
      <c r="W17" s="23"/>
      <c r="X17" s="23"/>
    </row>
    <row r="18" spans="1:25" ht="60" x14ac:dyDescent="0.25">
      <c r="A18" s="208"/>
      <c r="B18" s="208"/>
      <c r="C18" s="22">
        <v>2</v>
      </c>
      <c r="D18" s="119" t="s">
        <v>536</v>
      </c>
      <c r="E18" s="22" t="s">
        <v>501</v>
      </c>
      <c r="F18" s="22" t="s">
        <v>537</v>
      </c>
      <c r="G18" s="22" t="s">
        <v>538</v>
      </c>
      <c r="H18" s="36" t="s">
        <v>504</v>
      </c>
      <c r="I18" s="22" t="s">
        <v>281</v>
      </c>
      <c r="J18" s="37" t="s">
        <v>539</v>
      </c>
      <c r="K18" s="16"/>
      <c r="L18" s="16">
        <v>0.5</v>
      </c>
      <c r="M18" s="16"/>
      <c r="N18" s="16">
        <v>0.5</v>
      </c>
      <c r="O18" s="36">
        <f t="shared" si="0"/>
        <v>1</v>
      </c>
      <c r="P18" s="402"/>
      <c r="Q18" s="22"/>
      <c r="R18" s="22"/>
      <c r="S18" s="22"/>
      <c r="T18" s="22"/>
      <c r="U18" s="22"/>
      <c r="V18" s="22"/>
      <c r="W18" s="23"/>
      <c r="X18" s="23"/>
    </row>
    <row r="19" spans="1:25" ht="75" x14ac:dyDescent="0.25">
      <c r="A19" s="208"/>
      <c r="B19" s="208" t="s">
        <v>540</v>
      </c>
      <c r="C19" s="22">
        <v>1</v>
      </c>
      <c r="D19" s="119" t="s">
        <v>541</v>
      </c>
      <c r="E19" s="22" t="s">
        <v>501</v>
      </c>
      <c r="F19" s="22" t="s">
        <v>542</v>
      </c>
      <c r="G19" s="22" t="s">
        <v>543</v>
      </c>
      <c r="H19" s="36" t="s">
        <v>504</v>
      </c>
      <c r="I19" s="22" t="s">
        <v>227</v>
      </c>
      <c r="J19" s="119" t="s">
        <v>514</v>
      </c>
      <c r="K19" s="16">
        <v>0.3</v>
      </c>
      <c r="L19" s="16">
        <v>0.5</v>
      </c>
      <c r="M19" s="16">
        <v>0.2</v>
      </c>
      <c r="N19" s="16"/>
      <c r="O19" s="36">
        <f t="shared" si="0"/>
        <v>1</v>
      </c>
      <c r="P19" s="402"/>
      <c r="Q19" s="22"/>
      <c r="R19" s="22"/>
      <c r="S19" s="22"/>
      <c r="T19" s="22"/>
      <c r="U19" s="22"/>
      <c r="V19" s="22"/>
      <c r="W19" s="23"/>
      <c r="X19" s="23"/>
    </row>
    <row r="20" spans="1:25" ht="75" x14ac:dyDescent="0.25">
      <c r="A20" s="208"/>
      <c r="B20" s="208"/>
      <c r="C20" s="22">
        <v>2</v>
      </c>
      <c r="D20" s="119" t="s">
        <v>544</v>
      </c>
      <c r="E20" s="22" t="s">
        <v>501</v>
      </c>
      <c r="F20" s="22" t="s">
        <v>511</v>
      </c>
      <c r="G20" s="22" t="s">
        <v>512</v>
      </c>
      <c r="H20" s="22" t="s">
        <v>545</v>
      </c>
      <c r="I20" s="22" t="s">
        <v>227</v>
      </c>
      <c r="J20" s="119" t="s">
        <v>514</v>
      </c>
      <c r="K20" s="16">
        <v>0.4</v>
      </c>
      <c r="L20" s="16">
        <v>0.6</v>
      </c>
      <c r="M20" s="16"/>
      <c r="N20" s="16"/>
      <c r="O20" s="16">
        <f t="shared" si="0"/>
        <v>1</v>
      </c>
      <c r="P20" s="402"/>
      <c r="Q20" s="22"/>
      <c r="R20" s="22"/>
      <c r="S20" s="22"/>
      <c r="T20" s="22"/>
      <c r="U20" s="22"/>
      <c r="V20" s="22"/>
      <c r="W20" s="23"/>
      <c r="X20" s="23"/>
    </row>
    <row r="21" spans="1:25" ht="60" x14ac:dyDescent="0.25">
      <c r="A21" s="208"/>
      <c r="B21" s="208"/>
      <c r="C21" s="22">
        <v>3</v>
      </c>
      <c r="D21" s="119" t="s">
        <v>546</v>
      </c>
      <c r="E21" s="22" t="s">
        <v>501</v>
      </c>
      <c r="F21" s="22" t="s">
        <v>547</v>
      </c>
      <c r="G21" s="22" t="s">
        <v>548</v>
      </c>
      <c r="H21" s="36" t="s">
        <v>549</v>
      </c>
      <c r="I21" s="22" t="s">
        <v>227</v>
      </c>
      <c r="J21" s="37" t="s">
        <v>539</v>
      </c>
      <c r="K21" s="22">
        <v>2</v>
      </c>
      <c r="L21" s="22"/>
      <c r="M21" s="22"/>
      <c r="N21" s="22"/>
      <c r="O21" s="22">
        <f t="shared" si="0"/>
        <v>2</v>
      </c>
      <c r="P21" s="402"/>
      <c r="Q21" s="22"/>
      <c r="R21" s="22"/>
      <c r="S21" s="22"/>
      <c r="T21" s="22"/>
      <c r="U21" s="22"/>
      <c r="V21" s="22"/>
      <c r="W21" s="23"/>
      <c r="X21" s="23"/>
    </row>
    <row r="22" spans="1:25" ht="105" x14ac:dyDescent="0.25">
      <c r="A22" s="393"/>
      <c r="B22" s="22" t="s">
        <v>550</v>
      </c>
      <c r="C22" s="22">
        <v>1</v>
      </c>
      <c r="D22" s="119" t="s">
        <v>551</v>
      </c>
      <c r="E22" s="22" t="s">
        <v>501</v>
      </c>
      <c r="F22" s="22" t="s">
        <v>552</v>
      </c>
      <c r="G22" s="22" t="s">
        <v>553</v>
      </c>
      <c r="H22" s="36" t="s">
        <v>524</v>
      </c>
      <c r="I22" s="22" t="s">
        <v>227</v>
      </c>
      <c r="J22" s="119" t="s">
        <v>554</v>
      </c>
      <c r="K22" s="22">
        <v>1</v>
      </c>
      <c r="L22" s="22"/>
      <c r="M22" s="22"/>
      <c r="N22" s="22"/>
      <c r="O22" s="22">
        <f t="shared" si="0"/>
        <v>1</v>
      </c>
      <c r="P22" s="50"/>
      <c r="Q22" s="22"/>
      <c r="R22" s="22"/>
      <c r="S22" s="22"/>
      <c r="T22" s="22"/>
      <c r="U22" s="22"/>
      <c r="V22" s="22"/>
      <c r="W22" s="23"/>
      <c r="X22" s="23"/>
    </row>
    <row r="23" spans="1:25" ht="75" x14ac:dyDescent="0.25">
      <c r="A23" s="393"/>
      <c r="B23" s="22" t="s">
        <v>555</v>
      </c>
      <c r="C23" s="22">
        <v>2</v>
      </c>
      <c r="D23" s="119" t="s">
        <v>556</v>
      </c>
      <c r="E23" s="22" t="s">
        <v>501</v>
      </c>
      <c r="F23" s="22" t="s">
        <v>557</v>
      </c>
      <c r="G23" s="22" t="s">
        <v>512</v>
      </c>
      <c r="H23" s="36" t="s">
        <v>558</v>
      </c>
      <c r="I23" s="22" t="s">
        <v>227</v>
      </c>
      <c r="J23" s="119" t="s">
        <v>514</v>
      </c>
      <c r="K23" s="22"/>
      <c r="L23" s="22">
        <v>1</v>
      </c>
      <c r="M23" s="22">
        <v>1</v>
      </c>
      <c r="N23" s="22"/>
      <c r="O23" s="22">
        <f t="shared" si="0"/>
        <v>2</v>
      </c>
      <c r="P23" s="50"/>
      <c r="Q23" s="22"/>
      <c r="R23" s="22"/>
      <c r="S23" s="22"/>
      <c r="T23" s="22"/>
      <c r="U23" s="22"/>
      <c r="V23" s="22"/>
      <c r="W23" s="23"/>
      <c r="X23" s="23"/>
    </row>
    <row r="24" spans="1:25" s="3" customFormat="1" x14ac:dyDescent="0.25">
      <c r="A24" s="389" t="s">
        <v>54</v>
      </c>
      <c r="B24" s="121" t="s">
        <v>559</v>
      </c>
      <c r="C24" s="212" t="s">
        <v>55</v>
      </c>
      <c r="D24" s="213"/>
      <c r="E24" s="122" t="s">
        <v>56</v>
      </c>
      <c r="F24" s="123"/>
      <c r="G24" s="123"/>
      <c r="H24" s="123"/>
      <c r="I24" s="390" t="s">
        <v>57</v>
      </c>
      <c r="J24" s="391" t="s">
        <v>56</v>
      </c>
      <c r="K24" s="392"/>
      <c r="L24" s="392"/>
      <c r="M24" s="392"/>
      <c r="N24" s="392"/>
      <c r="O24" s="392"/>
      <c r="P24" s="221"/>
      <c r="Q24" s="221"/>
      <c r="R24" s="222"/>
      <c r="S24" s="223" t="s">
        <v>58</v>
      </c>
      <c r="T24" s="223"/>
      <c r="U24" s="223"/>
      <c r="V24" s="224" t="s">
        <v>59</v>
      </c>
      <c r="W24" s="224"/>
      <c r="X24" s="224"/>
      <c r="Y24" s="1"/>
    </row>
    <row r="25" spans="1:25" s="3" customFormat="1" x14ac:dyDescent="0.25">
      <c r="A25" s="209"/>
      <c r="B25" s="24" t="s">
        <v>60</v>
      </c>
      <c r="C25" s="212"/>
      <c r="D25" s="213"/>
      <c r="E25" s="25" t="s">
        <v>61</v>
      </c>
      <c r="F25" s="227" t="s">
        <v>560</v>
      </c>
      <c r="G25" s="227"/>
      <c r="H25" s="228"/>
      <c r="I25" s="219"/>
      <c r="J25" s="25" t="s">
        <v>155</v>
      </c>
      <c r="K25" s="227" t="s">
        <v>561</v>
      </c>
      <c r="L25" s="227"/>
      <c r="M25" s="227"/>
      <c r="N25" s="227"/>
      <c r="O25" s="227"/>
      <c r="P25" s="227"/>
      <c r="Q25" s="227"/>
      <c r="R25" s="228"/>
      <c r="S25" s="223"/>
      <c r="T25" s="223"/>
      <c r="U25" s="223"/>
      <c r="V25" s="224" t="s">
        <v>61</v>
      </c>
      <c r="W25" s="224"/>
      <c r="X25" s="224"/>
      <c r="Y25" s="1"/>
    </row>
    <row r="26" spans="1:25" s="3" customFormat="1" x14ac:dyDescent="0.25">
      <c r="A26" s="209"/>
      <c r="B26" s="24" t="s">
        <v>62</v>
      </c>
      <c r="C26" s="214"/>
      <c r="D26" s="215"/>
      <c r="E26" s="25" t="s">
        <v>63</v>
      </c>
      <c r="F26" s="227" t="s">
        <v>562</v>
      </c>
      <c r="G26" s="227"/>
      <c r="H26" s="228"/>
      <c r="I26" s="219"/>
      <c r="J26" s="25" t="s">
        <v>63</v>
      </c>
      <c r="K26" s="227" t="s">
        <v>563</v>
      </c>
      <c r="L26" s="227"/>
      <c r="M26" s="227"/>
      <c r="N26" s="227"/>
      <c r="O26" s="227"/>
      <c r="P26" s="227"/>
      <c r="Q26" s="227"/>
      <c r="R26" s="228"/>
      <c r="S26" s="223"/>
      <c r="T26" s="223"/>
      <c r="U26" s="223"/>
      <c r="V26" s="224" t="s">
        <v>64</v>
      </c>
      <c r="W26" s="224"/>
      <c r="X26" s="224"/>
      <c r="Y26" s="1"/>
    </row>
  </sheetData>
  <mergeCells count="40">
    <mergeCell ref="Q9:U9"/>
    <mergeCell ref="V9:V10"/>
    <mergeCell ref="A6:X6"/>
    <mergeCell ref="A1:V1"/>
    <mergeCell ref="A2:A5"/>
    <mergeCell ref="B2:W2"/>
    <mergeCell ref="B3:W3"/>
    <mergeCell ref="B4:W5"/>
    <mergeCell ref="B17:B18"/>
    <mergeCell ref="B19:B21"/>
    <mergeCell ref="B7:X7"/>
    <mergeCell ref="A9:A10"/>
    <mergeCell ref="B9:B10"/>
    <mergeCell ref="C9:C10"/>
    <mergeCell ref="D9:D10"/>
    <mergeCell ref="E9:E10"/>
    <mergeCell ref="F9:F10"/>
    <mergeCell ref="G9:G10"/>
    <mergeCell ref="H9:H10"/>
    <mergeCell ref="I9:I10"/>
    <mergeCell ref="X9:X10"/>
    <mergeCell ref="J9:J10"/>
    <mergeCell ref="K9:O9"/>
    <mergeCell ref="P9:P21"/>
    <mergeCell ref="W9:W10"/>
    <mergeCell ref="K26:R26"/>
    <mergeCell ref="V26:X26"/>
    <mergeCell ref="A24:A26"/>
    <mergeCell ref="C24:D26"/>
    <mergeCell ref="I24:I26"/>
    <mergeCell ref="J24:R24"/>
    <mergeCell ref="S24:U26"/>
    <mergeCell ref="V24:X24"/>
    <mergeCell ref="F25:H25"/>
    <mergeCell ref="K25:R25"/>
    <mergeCell ref="V25:X25"/>
    <mergeCell ref="F26:H26"/>
    <mergeCell ref="A11:A23"/>
    <mergeCell ref="B11:B13"/>
    <mergeCell ref="B15:B1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A09-3560-40EC-8C36-D1FFB5308B3A}">
  <dimension ref="A1:Y17"/>
  <sheetViews>
    <sheetView workbookViewId="0">
      <selection activeCell="H11" sqref="H11"/>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9.140625" style="1" customWidth="1"/>
    <col min="7" max="7" width="28.5703125" style="1" customWidth="1"/>
    <col min="8" max="8" width="16.140625" style="1" customWidth="1"/>
    <col min="9" max="9" width="11.7109375" style="1" customWidth="1"/>
    <col min="10" max="10" width="18.8554687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25" width="60" style="1" customWidth="1"/>
    <col min="26" max="16384" width="10.285156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5.95" customHeight="1" thickBot="1" x14ac:dyDescent="0.3">
      <c r="A7" s="9" t="s">
        <v>7</v>
      </c>
      <c r="B7" s="229" t="s">
        <v>882</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5" ht="42.7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row>
    <row r="11" spans="1:25" ht="105" x14ac:dyDescent="0.25">
      <c r="A11" s="216" t="s">
        <v>29</v>
      </c>
      <c r="B11" s="216" t="s">
        <v>564</v>
      </c>
      <c r="C11" s="22">
        <v>1</v>
      </c>
      <c r="D11" s="22" t="s">
        <v>565</v>
      </c>
      <c r="E11" s="22" t="s">
        <v>566</v>
      </c>
      <c r="F11" s="22" t="s">
        <v>567</v>
      </c>
      <c r="G11" s="47" t="s">
        <v>568</v>
      </c>
      <c r="H11" s="124" t="s">
        <v>569</v>
      </c>
      <c r="I11" s="22" t="s">
        <v>125</v>
      </c>
      <c r="J11" s="22" t="s">
        <v>570</v>
      </c>
      <c r="K11" s="36">
        <v>0.8</v>
      </c>
      <c r="L11" s="36">
        <v>0.2</v>
      </c>
      <c r="M11" s="36">
        <v>0</v>
      </c>
      <c r="N11" s="36">
        <v>0</v>
      </c>
      <c r="O11" s="36">
        <f>+K11+L11+M11+N11</f>
        <v>1</v>
      </c>
      <c r="P11" s="209"/>
      <c r="Q11" s="22"/>
      <c r="R11" s="22"/>
      <c r="S11" s="22"/>
      <c r="T11" s="22"/>
      <c r="U11" s="22">
        <f>+Q11+R11+S11+T11</f>
        <v>0</v>
      </c>
      <c r="V11" s="22"/>
      <c r="W11" s="23"/>
      <c r="X11" s="23"/>
      <c r="Y11" s="125"/>
    </row>
    <row r="12" spans="1:25" ht="90" x14ac:dyDescent="0.25">
      <c r="A12" s="217"/>
      <c r="B12" s="217"/>
      <c r="C12" s="22">
        <v>2</v>
      </c>
      <c r="D12" s="22" t="s">
        <v>571</v>
      </c>
      <c r="E12" s="22" t="s">
        <v>566</v>
      </c>
      <c r="F12" s="22" t="s">
        <v>572</v>
      </c>
      <c r="G12" s="47" t="s">
        <v>573</v>
      </c>
      <c r="H12" s="124" t="s">
        <v>569</v>
      </c>
      <c r="I12" s="22" t="s">
        <v>125</v>
      </c>
      <c r="J12" s="22" t="s">
        <v>574</v>
      </c>
      <c r="K12" s="36">
        <v>0.25</v>
      </c>
      <c r="L12" s="36">
        <v>0.25</v>
      </c>
      <c r="M12" s="36">
        <v>0.25</v>
      </c>
      <c r="N12" s="36">
        <v>0.25</v>
      </c>
      <c r="O12" s="36">
        <f>+K12+L12+M12+N12</f>
        <v>1</v>
      </c>
      <c r="P12" s="209"/>
      <c r="Q12" s="22"/>
      <c r="R12" s="22"/>
      <c r="S12" s="22"/>
      <c r="T12" s="22"/>
      <c r="U12" s="22">
        <f>+Q12+R12+S12+T12</f>
        <v>0</v>
      </c>
      <c r="V12" s="22"/>
      <c r="W12" s="23"/>
      <c r="X12" s="23"/>
      <c r="Y12" s="125"/>
    </row>
    <row r="13" spans="1:25" ht="90" x14ac:dyDescent="0.25">
      <c r="A13" s="217"/>
      <c r="B13" s="217"/>
      <c r="C13" s="22">
        <v>3</v>
      </c>
      <c r="D13" s="22" t="s">
        <v>575</v>
      </c>
      <c r="E13" s="22" t="s">
        <v>566</v>
      </c>
      <c r="F13" s="22" t="s">
        <v>576</v>
      </c>
      <c r="G13" s="22" t="s">
        <v>577</v>
      </c>
      <c r="H13" s="124" t="s">
        <v>578</v>
      </c>
      <c r="I13" s="22" t="s">
        <v>125</v>
      </c>
      <c r="J13" s="22" t="s">
        <v>579</v>
      </c>
      <c r="K13" s="16">
        <v>0.15</v>
      </c>
      <c r="L13" s="16">
        <v>0.3</v>
      </c>
      <c r="M13" s="16">
        <v>0.3</v>
      </c>
      <c r="N13" s="16">
        <v>0.25</v>
      </c>
      <c r="O13" s="36">
        <f>+K13+L13+M13+N13</f>
        <v>1</v>
      </c>
      <c r="P13" s="209"/>
      <c r="Q13" s="22"/>
      <c r="R13" s="22"/>
      <c r="S13" s="22"/>
      <c r="T13" s="22"/>
      <c r="U13" s="22">
        <f>+Q13+R13+S13+T13</f>
        <v>0</v>
      </c>
      <c r="V13" s="22"/>
      <c r="W13" s="23"/>
      <c r="X13" s="23"/>
      <c r="Y13" s="125"/>
    </row>
    <row r="14" spans="1:25" ht="60" x14ac:dyDescent="0.25">
      <c r="A14" s="218"/>
      <c r="B14" s="218"/>
      <c r="C14" s="22">
        <v>4</v>
      </c>
      <c r="D14" s="22" t="s">
        <v>580</v>
      </c>
      <c r="E14" s="22" t="s">
        <v>566</v>
      </c>
      <c r="F14" s="22" t="s">
        <v>581</v>
      </c>
      <c r="G14" s="22" t="s">
        <v>582</v>
      </c>
      <c r="H14" s="124" t="s">
        <v>583</v>
      </c>
      <c r="I14" s="22" t="s">
        <v>125</v>
      </c>
      <c r="J14" s="22" t="s">
        <v>584</v>
      </c>
      <c r="K14" s="16">
        <v>0.1</v>
      </c>
      <c r="L14" s="16">
        <v>0.15</v>
      </c>
      <c r="M14" s="16">
        <v>0.25</v>
      </c>
      <c r="N14" s="16">
        <v>0.5</v>
      </c>
      <c r="O14" s="16">
        <f>+K14+L14+M14+N14</f>
        <v>1</v>
      </c>
      <c r="P14" s="209"/>
      <c r="Q14" s="22"/>
      <c r="R14" s="22"/>
      <c r="S14" s="22"/>
      <c r="T14" s="22"/>
      <c r="U14" s="22">
        <f>+Q14+R14+S14+T14</f>
        <v>0</v>
      </c>
      <c r="V14" s="22"/>
      <c r="W14" s="23"/>
      <c r="X14" s="23"/>
      <c r="Y14" s="125"/>
    </row>
    <row r="15" spans="1:25" s="3" customFormat="1" ht="28.5" x14ac:dyDescent="0.25">
      <c r="A15" s="209" t="s">
        <v>585</v>
      </c>
      <c r="B15" s="24" t="s">
        <v>491</v>
      </c>
      <c r="C15" s="210" t="s">
        <v>55</v>
      </c>
      <c r="D15" s="211"/>
      <c r="E15" s="25" t="s">
        <v>56</v>
      </c>
      <c r="F15" s="26"/>
      <c r="G15" s="26"/>
      <c r="H15" s="26"/>
      <c r="I15" s="219" t="s">
        <v>57</v>
      </c>
      <c r="J15" s="220" t="s">
        <v>56</v>
      </c>
      <c r="K15" s="221"/>
      <c r="L15" s="221"/>
      <c r="M15" s="221"/>
      <c r="N15" s="221"/>
      <c r="O15" s="221"/>
      <c r="P15" s="221"/>
      <c r="Q15" s="221"/>
      <c r="R15" s="222"/>
      <c r="S15" s="223" t="s">
        <v>58</v>
      </c>
      <c r="T15" s="223"/>
      <c r="U15" s="223"/>
      <c r="V15" s="224" t="s">
        <v>59</v>
      </c>
      <c r="W15" s="224"/>
      <c r="X15" s="224"/>
      <c r="Y15" s="1"/>
    </row>
    <row r="16" spans="1:25" s="3" customFormat="1" ht="28.5" x14ac:dyDescent="0.25">
      <c r="A16" s="209"/>
      <c r="B16" s="24" t="s">
        <v>60</v>
      </c>
      <c r="C16" s="212"/>
      <c r="D16" s="213"/>
      <c r="E16" s="25" t="s">
        <v>61</v>
      </c>
      <c r="F16" s="343" t="s">
        <v>586</v>
      </c>
      <c r="G16" s="343"/>
      <c r="H16" s="403"/>
      <c r="I16" s="219"/>
      <c r="J16" s="226" t="s">
        <v>587</v>
      </c>
      <c r="K16" s="227"/>
      <c r="L16" s="227"/>
      <c r="M16" s="227"/>
      <c r="N16" s="227"/>
      <c r="O16" s="227"/>
      <c r="P16" s="227"/>
      <c r="Q16" s="227"/>
      <c r="R16" s="228"/>
      <c r="S16" s="223"/>
      <c r="T16" s="223"/>
      <c r="U16" s="223"/>
      <c r="V16" s="224" t="s">
        <v>588</v>
      </c>
      <c r="W16" s="224"/>
      <c r="X16" s="224"/>
      <c r="Y16" s="1"/>
    </row>
    <row r="17" spans="1:25" s="3" customFormat="1" x14ac:dyDescent="0.25">
      <c r="A17" s="209"/>
      <c r="B17" s="24" t="s">
        <v>62</v>
      </c>
      <c r="C17" s="214"/>
      <c r="D17" s="215"/>
      <c r="E17" s="25" t="s">
        <v>63</v>
      </c>
      <c r="F17" s="343" t="s">
        <v>589</v>
      </c>
      <c r="G17" s="343"/>
      <c r="H17" s="403"/>
      <c r="I17" s="219"/>
      <c r="J17" s="226" t="s">
        <v>590</v>
      </c>
      <c r="K17" s="227"/>
      <c r="L17" s="227"/>
      <c r="M17" s="227"/>
      <c r="N17" s="227"/>
      <c r="O17" s="227"/>
      <c r="P17" s="227"/>
      <c r="Q17" s="227"/>
      <c r="R17" s="228"/>
      <c r="S17" s="223"/>
      <c r="T17" s="223"/>
      <c r="U17" s="223"/>
      <c r="V17" s="224" t="s">
        <v>64</v>
      </c>
      <c r="W17" s="224"/>
      <c r="X17" s="224"/>
      <c r="Y17" s="1"/>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4"/>
    <mergeCell ref="B11:B14"/>
    <mergeCell ref="A15:A17"/>
    <mergeCell ref="C15:D17"/>
    <mergeCell ref="I15:I17"/>
    <mergeCell ref="J15:R15"/>
    <mergeCell ref="S15:U17"/>
    <mergeCell ref="V15:X15"/>
    <mergeCell ref="F16:H16"/>
    <mergeCell ref="J9:J10"/>
    <mergeCell ref="K9:O9"/>
    <mergeCell ref="P9:P14"/>
    <mergeCell ref="Q9:U9"/>
    <mergeCell ref="V9:V10"/>
    <mergeCell ref="W9:W10"/>
    <mergeCell ref="J16:R16"/>
    <mergeCell ref="V16:X16"/>
    <mergeCell ref="F17:H17"/>
    <mergeCell ref="J17:R17"/>
    <mergeCell ref="V17:X1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6673-014B-4A92-90E2-BD95571BCB0F}">
  <dimension ref="A1:Y20"/>
  <sheetViews>
    <sheetView zoomScale="98" zoomScaleNormal="98" workbookViewId="0">
      <selection activeCell="G11" sqref="G11"/>
    </sheetView>
  </sheetViews>
  <sheetFormatPr baseColWidth="10" defaultColWidth="10.28515625" defaultRowHeight="15" x14ac:dyDescent="0.25"/>
  <cols>
    <col min="1" max="1" width="17.85546875" style="1" customWidth="1"/>
    <col min="2" max="2" width="17.140625" style="1" customWidth="1"/>
    <col min="3" max="3" width="5.42578125" style="1" customWidth="1"/>
    <col min="4" max="4" width="25.85546875" style="1" customWidth="1"/>
    <col min="5" max="5" width="20.28515625" style="1" customWidth="1"/>
    <col min="6" max="6" width="18.140625" style="1" customWidth="1"/>
    <col min="7" max="7" width="28.5703125" style="1" customWidth="1"/>
    <col min="8" max="8" width="16.140625" style="1" customWidth="1"/>
    <col min="9" max="9" width="13.5703125" style="1" customWidth="1"/>
    <col min="10" max="10" width="18.85546875" style="1" customWidth="1"/>
    <col min="11" max="14" width="7.5703125" style="1" customWidth="1"/>
    <col min="15" max="15" width="9.7109375" style="1" customWidth="1"/>
    <col min="16" max="16" width="1.42578125" style="4" customWidth="1"/>
    <col min="17" max="20" width="7.7109375" style="1" customWidth="1"/>
    <col min="21" max="21" width="9.7109375" style="1" customWidth="1"/>
    <col min="22" max="22" width="34.140625" style="1" customWidth="1"/>
    <col min="23" max="24" width="25.5703125" style="1" customWidth="1"/>
    <col min="25" max="25" width="57.140625" style="1" customWidth="1"/>
    <col min="26" max="16384" width="10.285156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5.95" customHeight="1" thickBot="1" x14ac:dyDescent="0.3">
      <c r="A7" s="9" t="s">
        <v>7</v>
      </c>
      <c r="B7" s="229" t="s">
        <v>883</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5" ht="28.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row>
    <row r="11" spans="1:25" ht="90" x14ac:dyDescent="0.25">
      <c r="A11" s="216" t="s">
        <v>29</v>
      </c>
      <c r="B11" s="216" t="s">
        <v>564</v>
      </c>
      <c r="C11" s="22">
        <v>1</v>
      </c>
      <c r="D11" s="22" t="s">
        <v>591</v>
      </c>
      <c r="E11" s="22" t="s">
        <v>566</v>
      </c>
      <c r="F11" s="22" t="s">
        <v>592</v>
      </c>
      <c r="G11" s="47" t="s">
        <v>568</v>
      </c>
      <c r="H11" s="124" t="s">
        <v>569</v>
      </c>
      <c r="I11" s="22" t="s">
        <v>125</v>
      </c>
      <c r="J11" s="22" t="s">
        <v>570</v>
      </c>
      <c r="K11" s="36">
        <v>0.8</v>
      </c>
      <c r="L11" s="36">
        <v>0.2</v>
      </c>
      <c r="M11" s="36"/>
      <c r="N11" s="36"/>
      <c r="O11" s="36">
        <v>1</v>
      </c>
      <c r="P11" s="209"/>
      <c r="Q11" s="22"/>
      <c r="R11" s="22"/>
      <c r="S11" s="22"/>
      <c r="T11" s="22"/>
      <c r="U11" s="22">
        <f t="shared" ref="U11" si="0">+Q11+R11+S11+T11</f>
        <v>0</v>
      </c>
      <c r="V11" s="22"/>
      <c r="W11" s="23"/>
      <c r="X11" s="23"/>
      <c r="Y11" s="125"/>
    </row>
    <row r="12" spans="1:25" ht="75" x14ac:dyDescent="0.25">
      <c r="A12" s="217"/>
      <c r="B12" s="217"/>
      <c r="C12" s="22">
        <v>2</v>
      </c>
      <c r="D12" s="22" t="s">
        <v>593</v>
      </c>
      <c r="E12" s="22" t="s">
        <v>566</v>
      </c>
      <c r="F12" s="22" t="s">
        <v>594</v>
      </c>
      <c r="G12" s="47" t="s">
        <v>595</v>
      </c>
      <c r="H12" s="124" t="s">
        <v>569</v>
      </c>
      <c r="I12" s="22" t="s">
        <v>281</v>
      </c>
      <c r="J12" s="22" t="s">
        <v>596</v>
      </c>
      <c r="K12" s="36">
        <v>0.1</v>
      </c>
      <c r="L12" s="36">
        <v>0.35</v>
      </c>
      <c r="M12" s="36">
        <v>0.35</v>
      </c>
      <c r="N12" s="36">
        <v>0.2</v>
      </c>
      <c r="O12" s="36">
        <f t="shared" ref="O12:O17" si="1">+K12+L12+M12+N12</f>
        <v>1</v>
      </c>
      <c r="P12" s="209"/>
      <c r="Q12" s="22"/>
      <c r="R12" s="22"/>
      <c r="S12" s="22"/>
      <c r="T12" s="22"/>
      <c r="U12" s="22">
        <f>+Q12+R12+S12+T12</f>
        <v>0</v>
      </c>
      <c r="V12" s="22"/>
      <c r="W12" s="23"/>
      <c r="X12" s="23"/>
      <c r="Y12" s="125"/>
    </row>
    <row r="13" spans="1:25" ht="60" x14ac:dyDescent="0.25">
      <c r="A13" s="217"/>
      <c r="B13" s="217"/>
      <c r="C13" s="22">
        <v>3</v>
      </c>
      <c r="D13" s="22" t="s">
        <v>597</v>
      </c>
      <c r="E13" s="22" t="s">
        <v>566</v>
      </c>
      <c r="F13" s="22" t="s">
        <v>868</v>
      </c>
      <c r="G13" s="47" t="s">
        <v>598</v>
      </c>
      <c r="H13" s="124" t="s">
        <v>569</v>
      </c>
      <c r="I13" s="22" t="s">
        <v>125</v>
      </c>
      <c r="J13" s="22" t="s">
        <v>869</v>
      </c>
      <c r="K13" s="36">
        <v>0.25</v>
      </c>
      <c r="L13" s="36">
        <v>0.25</v>
      </c>
      <c r="M13" s="36">
        <v>0.25</v>
      </c>
      <c r="N13" s="36">
        <v>0.25</v>
      </c>
      <c r="O13" s="36">
        <f t="shared" si="1"/>
        <v>1</v>
      </c>
      <c r="P13" s="209"/>
      <c r="Q13" s="22"/>
      <c r="R13" s="22"/>
      <c r="S13" s="22"/>
      <c r="T13" s="22"/>
      <c r="U13" s="22">
        <f t="shared" ref="U13:U17" si="2">+Q13+R13+S13+T13</f>
        <v>0</v>
      </c>
      <c r="V13" s="22"/>
      <c r="W13" s="23"/>
      <c r="X13" s="23"/>
      <c r="Y13" s="125"/>
    </row>
    <row r="14" spans="1:25" ht="105" x14ac:dyDescent="0.25">
      <c r="A14" s="217"/>
      <c r="B14" s="217"/>
      <c r="C14" s="22">
        <v>4</v>
      </c>
      <c r="D14" s="22" t="s">
        <v>599</v>
      </c>
      <c r="E14" s="22" t="s">
        <v>566</v>
      </c>
      <c r="F14" s="22" t="s">
        <v>870</v>
      </c>
      <c r="G14" s="47" t="s">
        <v>600</v>
      </c>
      <c r="H14" s="124" t="s">
        <v>569</v>
      </c>
      <c r="I14" s="22" t="s">
        <v>125</v>
      </c>
      <c r="J14" s="22" t="s">
        <v>601</v>
      </c>
      <c r="K14" s="36">
        <v>0.25</v>
      </c>
      <c r="L14" s="36">
        <v>0.25</v>
      </c>
      <c r="M14" s="36">
        <v>0.25</v>
      </c>
      <c r="N14" s="36">
        <v>0.25</v>
      </c>
      <c r="O14" s="36">
        <f t="shared" si="1"/>
        <v>1</v>
      </c>
      <c r="P14" s="209"/>
      <c r="Q14" s="22"/>
      <c r="R14" s="22"/>
      <c r="S14" s="22"/>
      <c r="T14" s="22"/>
      <c r="U14" s="22">
        <f t="shared" si="2"/>
        <v>0</v>
      </c>
      <c r="V14" s="22"/>
      <c r="W14" s="23"/>
      <c r="X14" s="23"/>
      <c r="Y14" s="125"/>
    </row>
    <row r="15" spans="1:25" ht="75" x14ac:dyDescent="0.25">
      <c r="A15" s="217"/>
      <c r="B15" s="217"/>
      <c r="C15" s="22">
        <v>5</v>
      </c>
      <c r="D15" s="22" t="s">
        <v>602</v>
      </c>
      <c r="E15" s="22" t="s">
        <v>566</v>
      </c>
      <c r="F15" s="22" t="s">
        <v>603</v>
      </c>
      <c r="G15" s="22" t="s">
        <v>604</v>
      </c>
      <c r="H15" s="124" t="s">
        <v>569</v>
      </c>
      <c r="I15" s="22" t="s">
        <v>125</v>
      </c>
      <c r="J15" s="22" t="s">
        <v>605</v>
      </c>
      <c r="K15" s="16">
        <v>0.1</v>
      </c>
      <c r="L15" s="16">
        <v>0.2</v>
      </c>
      <c r="M15" s="16">
        <v>0.45</v>
      </c>
      <c r="N15" s="16">
        <v>0.25</v>
      </c>
      <c r="O15" s="36">
        <f t="shared" si="1"/>
        <v>1</v>
      </c>
      <c r="P15" s="209"/>
      <c r="Q15" s="22"/>
      <c r="R15" s="22"/>
      <c r="S15" s="22"/>
      <c r="T15" s="22"/>
      <c r="U15" s="22">
        <f t="shared" si="2"/>
        <v>0</v>
      </c>
      <c r="V15" s="22"/>
      <c r="W15" s="23"/>
      <c r="X15" s="23"/>
      <c r="Y15" s="125"/>
    </row>
    <row r="16" spans="1:25" ht="105" x14ac:dyDescent="0.25">
      <c r="A16" s="217"/>
      <c r="B16" s="217"/>
      <c r="C16" s="22">
        <v>6</v>
      </c>
      <c r="D16" s="22" t="s">
        <v>606</v>
      </c>
      <c r="E16" s="22" t="s">
        <v>566</v>
      </c>
      <c r="F16" s="22" t="s">
        <v>607</v>
      </c>
      <c r="G16" s="22" t="s">
        <v>608</v>
      </c>
      <c r="H16" s="124" t="s">
        <v>569</v>
      </c>
      <c r="I16" s="22" t="s">
        <v>125</v>
      </c>
      <c r="J16" s="22" t="s">
        <v>609</v>
      </c>
      <c r="K16" s="16">
        <v>0.25</v>
      </c>
      <c r="L16" s="16">
        <v>0.25</v>
      </c>
      <c r="M16" s="16">
        <v>0.25</v>
      </c>
      <c r="N16" s="16">
        <v>0.25</v>
      </c>
      <c r="O16" s="36">
        <f t="shared" si="1"/>
        <v>1</v>
      </c>
      <c r="P16" s="209"/>
      <c r="Q16" s="22"/>
      <c r="R16" s="22"/>
      <c r="S16" s="22"/>
      <c r="T16" s="22"/>
      <c r="U16" s="22">
        <f t="shared" si="2"/>
        <v>0</v>
      </c>
      <c r="V16" s="22"/>
      <c r="W16" s="23"/>
      <c r="X16" s="23"/>
      <c r="Y16" s="125"/>
    </row>
    <row r="17" spans="1:25" ht="75" x14ac:dyDescent="0.25">
      <c r="A17" s="218"/>
      <c r="B17" s="218"/>
      <c r="C17" s="22">
        <v>7</v>
      </c>
      <c r="D17" s="22" t="s">
        <v>610</v>
      </c>
      <c r="E17" s="22" t="s">
        <v>566</v>
      </c>
      <c r="F17" s="22" t="s">
        <v>611</v>
      </c>
      <c r="G17" s="22" t="s">
        <v>608</v>
      </c>
      <c r="H17" s="124" t="s">
        <v>569</v>
      </c>
      <c r="I17" s="22" t="s">
        <v>125</v>
      </c>
      <c r="J17" s="22" t="s">
        <v>612</v>
      </c>
      <c r="K17" s="16">
        <v>0.25</v>
      </c>
      <c r="L17" s="16">
        <v>0.25</v>
      </c>
      <c r="M17" s="16">
        <v>0.25</v>
      </c>
      <c r="N17" s="16">
        <v>0.25</v>
      </c>
      <c r="O17" s="16">
        <f t="shared" si="1"/>
        <v>1</v>
      </c>
      <c r="P17" s="209"/>
      <c r="Q17" s="22"/>
      <c r="R17" s="22"/>
      <c r="S17" s="22"/>
      <c r="T17" s="22"/>
      <c r="U17" s="22">
        <f t="shared" si="2"/>
        <v>0</v>
      </c>
      <c r="V17" s="22"/>
      <c r="W17" s="23"/>
      <c r="X17" s="23"/>
      <c r="Y17" s="125"/>
    </row>
    <row r="18" spans="1:25" s="3" customFormat="1" ht="28.5" x14ac:dyDescent="0.25">
      <c r="A18" s="209" t="s">
        <v>613</v>
      </c>
      <c r="B18" s="24" t="s">
        <v>491</v>
      </c>
      <c r="C18" s="210" t="s">
        <v>55</v>
      </c>
      <c r="D18" s="211"/>
      <c r="E18" s="25" t="s">
        <v>56</v>
      </c>
      <c r="F18" s="26"/>
      <c r="G18" s="26"/>
      <c r="H18" s="26"/>
      <c r="I18" s="219" t="s">
        <v>57</v>
      </c>
      <c r="J18" s="220" t="s">
        <v>56</v>
      </c>
      <c r="K18" s="221"/>
      <c r="L18" s="221"/>
      <c r="M18" s="221"/>
      <c r="N18" s="221"/>
      <c r="O18" s="221"/>
      <c r="P18" s="221"/>
      <c r="Q18" s="221"/>
      <c r="R18" s="222"/>
      <c r="S18" s="223" t="s">
        <v>58</v>
      </c>
      <c r="T18" s="223"/>
      <c r="U18" s="223"/>
      <c r="V18" s="224" t="s">
        <v>59</v>
      </c>
      <c r="W18" s="224"/>
      <c r="X18" s="224"/>
      <c r="Y18" s="1"/>
    </row>
    <row r="19" spans="1:25" s="3" customFormat="1" ht="28.5" x14ac:dyDescent="0.25">
      <c r="A19" s="209"/>
      <c r="B19" s="24" t="s">
        <v>60</v>
      </c>
      <c r="C19" s="212"/>
      <c r="D19" s="213"/>
      <c r="E19" s="25" t="s">
        <v>61</v>
      </c>
      <c r="F19" s="343" t="s">
        <v>586</v>
      </c>
      <c r="G19" s="343"/>
      <c r="H19" s="403"/>
      <c r="I19" s="219"/>
      <c r="J19" s="226" t="s">
        <v>587</v>
      </c>
      <c r="K19" s="227"/>
      <c r="L19" s="227"/>
      <c r="M19" s="227"/>
      <c r="N19" s="227"/>
      <c r="O19" s="227"/>
      <c r="P19" s="227"/>
      <c r="Q19" s="227"/>
      <c r="R19" s="228"/>
      <c r="S19" s="223"/>
      <c r="T19" s="223"/>
      <c r="U19" s="223"/>
      <c r="V19" s="224" t="s">
        <v>588</v>
      </c>
      <c r="W19" s="224"/>
      <c r="X19" s="224"/>
      <c r="Y19" s="1"/>
    </row>
    <row r="20" spans="1:25" s="3" customFormat="1" ht="28.5" x14ac:dyDescent="0.25">
      <c r="A20" s="209"/>
      <c r="B20" s="24" t="s">
        <v>62</v>
      </c>
      <c r="C20" s="214"/>
      <c r="D20" s="215"/>
      <c r="E20" s="25" t="s">
        <v>63</v>
      </c>
      <c r="F20" s="343" t="s">
        <v>589</v>
      </c>
      <c r="G20" s="343"/>
      <c r="H20" s="403"/>
      <c r="I20" s="219"/>
      <c r="J20" s="226" t="s">
        <v>590</v>
      </c>
      <c r="K20" s="227"/>
      <c r="L20" s="227"/>
      <c r="M20" s="227"/>
      <c r="N20" s="227"/>
      <c r="O20" s="227"/>
      <c r="P20" s="227"/>
      <c r="Q20" s="227"/>
      <c r="R20" s="228"/>
      <c r="S20" s="223"/>
      <c r="T20" s="223"/>
      <c r="U20" s="223"/>
      <c r="V20" s="224" t="s">
        <v>64</v>
      </c>
      <c r="W20" s="224"/>
      <c r="X20" s="224"/>
      <c r="Y20" s="1"/>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7"/>
    <mergeCell ref="B11:B17"/>
    <mergeCell ref="A18:A20"/>
    <mergeCell ref="C18:D20"/>
    <mergeCell ref="I18:I20"/>
    <mergeCell ref="J18:R18"/>
    <mergeCell ref="S18:U20"/>
    <mergeCell ref="V18:X18"/>
    <mergeCell ref="F19:H19"/>
    <mergeCell ref="J9:J10"/>
    <mergeCell ref="K9:O9"/>
    <mergeCell ref="P9:P17"/>
    <mergeCell ref="Q9:U9"/>
    <mergeCell ref="V9:V10"/>
    <mergeCell ref="W9:W10"/>
    <mergeCell ref="J19:R19"/>
    <mergeCell ref="V19:X19"/>
    <mergeCell ref="F20:H20"/>
    <mergeCell ref="J20:R20"/>
    <mergeCell ref="V20:X20"/>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EDF5-DFA7-45A9-9E30-A832C4510149}">
  <dimension ref="A1:X18"/>
  <sheetViews>
    <sheetView topLeftCell="B1" zoomScaleNormal="100" workbookViewId="0">
      <selection activeCell="H11" sqref="H11"/>
    </sheetView>
  </sheetViews>
  <sheetFormatPr baseColWidth="10" defaultColWidth="10.28515625" defaultRowHeight="15.75" x14ac:dyDescent="0.25"/>
  <cols>
    <col min="1" max="1" width="17.85546875" style="70" customWidth="1"/>
    <col min="2" max="2" width="18.85546875" style="70" customWidth="1"/>
    <col min="3" max="3" width="5.42578125" style="70" customWidth="1"/>
    <col min="4" max="4" width="25.85546875" style="70" customWidth="1"/>
    <col min="5" max="5" width="24.5703125" style="70" bestFit="1" customWidth="1"/>
    <col min="6" max="6" width="17.28515625" style="70" customWidth="1"/>
    <col min="7" max="7" width="28.5703125" style="138" customWidth="1"/>
    <col min="8" max="8" width="16.140625" style="138" customWidth="1"/>
    <col min="9" max="9" width="11.7109375" style="138" customWidth="1"/>
    <col min="10" max="10" width="18.85546875" style="70" customWidth="1"/>
    <col min="11" max="14" width="5.85546875" style="70" customWidth="1"/>
    <col min="15" max="15" width="7.7109375" style="70" customWidth="1"/>
    <col min="16" max="16" width="1.42578125" style="86" customWidth="1"/>
    <col min="17" max="20" width="6.140625" style="70" customWidth="1"/>
    <col min="21" max="21" width="7.85546875" style="70" customWidth="1"/>
    <col min="22" max="22" width="34.140625" style="70" customWidth="1"/>
    <col min="23" max="24" width="25.5703125" style="70" customWidth="1"/>
    <col min="25" max="16384" width="10.28515625" style="70"/>
  </cols>
  <sheetData>
    <row r="1" spans="1:24" ht="38.25" customHeight="1"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x14ac:dyDescent="0.25">
      <c r="A2" s="332"/>
      <c r="B2" s="335" t="s">
        <v>0</v>
      </c>
      <c r="C2" s="335"/>
      <c r="D2" s="335"/>
      <c r="E2" s="335"/>
      <c r="F2" s="335"/>
      <c r="G2" s="335"/>
      <c r="H2" s="335"/>
      <c r="I2" s="335"/>
      <c r="J2" s="335"/>
      <c r="K2" s="335"/>
      <c r="L2" s="335"/>
      <c r="M2" s="335"/>
      <c r="N2" s="335"/>
      <c r="O2" s="335"/>
      <c r="P2" s="335"/>
      <c r="Q2" s="335"/>
      <c r="R2" s="335"/>
      <c r="S2" s="335"/>
      <c r="T2" s="335"/>
      <c r="U2" s="335"/>
      <c r="V2" s="335"/>
      <c r="W2" s="336"/>
      <c r="X2" s="71" t="s">
        <v>1</v>
      </c>
    </row>
    <row r="3" spans="1:24" x14ac:dyDescent="0.25">
      <c r="A3" s="333"/>
      <c r="B3" s="337" t="s">
        <v>2</v>
      </c>
      <c r="C3" s="337"/>
      <c r="D3" s="337"/>
      <c r="E3" s="337"/>
      <c r="F3" s="337"/>
      <c r="G3" s="337"/>
      <c r="H3" s="337"/>
      <c r="I3" s="337"/>
      <c r="J3" s="337"/>
      <c r="K3" s="337"/>
      <c r="L3" s="337"/>
      <c r="M3" s="337"/>
      <c r="N3" s="337"/>
      <c r="O3" s="337"/>
      <c r="P3" s="337"/>
      <c r="Q3" s="337"/>
      <c r="R3" s="337"/>
      <c r="S3" s="337"/>
      <c r="T3" s="337"/>
      <c r="U3" s="337"/>
      <c r="V3" s="337"/>
      <c r="W3" s="338"/>
      <c r="X3" s="72" t="s">
        <v>3</v>
      </c>
    </row>
    <row r="4" spans="1:24" ht="31.5" x14ac:dyDescent="0.25">
      <c r="A4" s="333"/>
      <c r="B4" s="339" t="s">
        <v>4</v>
      </c>
      <c r="C4" s="339"/>
      <c r="D4" s="339"/>
      <c r="E4" s="339"/>
      <c r="F4" s="339"/>
      <c r="G4" s="339"/>
      <c r="H4" s="339"/>
      <c r="I4" s="339"/>
      <c r="J4" s="339"/>
      <c r="K4" s="339"/>
      <c r="L4" s="339"/>
      <c r="M4" s="339"/>
      <c r="N4" s="339"/>
      <c r="O4" s="339"/>
      <c r="P4" s="339"/>
      <c r="Q4" s="339"/>
      <c r="R4" s="339"/>
      <c r="S4" s="339"/>
      <c r="T4" s="339"/>
      <c r="U4" s="339"/>
      <c r="V4" s="339"/>
      <c r="W4" s="340"/>
      <c r="X4" s="73" t="s">
        <v>5</v>
      </c>
    </row>
    <row r="5" spans="1:24" ht="15.75" customHeight="1" thickBot="1" x14ac:dyDescent="0.3">
      <c r="A5" s="334"/>
      <c r="B5" s="341"/>
      <c r="C5" s="341"/>
      <c r="D5" s="341"/>
      <c r="E5" s="341"/>
      <c r="F5" s="341"/>
      <c r="G5" s="341"/>
      <c r="H5" s="341"/>
      <c r="I5" s="341"/>
      <c r="J5" s="341"/>
      <c r="K5" s="341"/>
      <c r="L5" s="341"/>
      <c r="M5" s="341"/>
      <c r="N5" s="341"/>
      <c r="O5" s="341"/>
      <c r="P5" s="341"/>
      <c r="Q5" s="341"/>
      <c r="R5" s="341"/>
      <c r="S5" s="341"/>
      <c r="T5" s="341"/>
      <c r="U5" s="341"/>
      <c r="V5" s="341"/>
      <c r="W5" s="342"/>
      <c r="X5" s="74" t="s">
        <v>6</v>
      </c>
    </row>
    <row r="6" spans="1:24" ht="6.75" customHeight="1" thickBot="1" x14ac:dyDescent="0.3">
      <c r="A6" s="328"/>
      <c r="B6" s="329"/>
      <c r="C6" s="329"/>
      <c r="D6" s="329"/>
      <c r="E6" s="329"/>
      <c r="F6" s="329"/>
      <c r="G6" s="329"/>
      <c r="H6" s="329"/>
      <c r="I6" s="329"/>
      <c r="J6" s="329"/>
      <c r="K6" s="329"/>
      <c r="L6" s="329"/>
      <c r="M6" s="329"/>
      <c r="N6" s="329"/>
      <c r="O6" s="329"/>
      <c r="P6" s="329"/>
      <c r="Q6" s="329"/>
      <c r="R6" s="329"/>
      <c r="S6" s="329"/>
      <c r="T6" s="329"/>
      <c r="U6" s="329"/>
      <c r="V6" s="329"/>
      <c r="W6" s="329"/>
      <c r="X6" s="330"/>
    </row>
    <row r="7" spans="1:24" ht="15.95" customHeight="1" thickBot="1" x14ac:dyDescent="0.3">
      <c r="A7" s="126" t="s">
        <v>7</v>
      </c>
      <c r="B7" s="325" t="s">
        <v>880</v>
      </c>
      <c r="C7" s="326"/>
      <c r="D7" s="326"/>
      <c r="E7" s="326"/>
      <c r="F7" s="326"/>
      <c r="G7" s="326"/>
      <c r="H7" s="326"/>
      <c r="I7" s="326"/>
      <c r="J7" s="326"/>
      <c r="K7" s="326"/>
      <c r="L7" s="326"/>
      <c r="M7" s="326"/>
      <c r="N7" s="326"/>
      <c r="O7" s="326"/>
      <c r="P7" s="326"/>
      <c r="Q7" s="326"/>
      <c r="R7" s="326"/>
      <c r="S7" s="326"/>
      <c r="T7" s="326"/>
      <c r="U7" s="326"/>
      <c r="V7" s="326"/>
      <c r="W7" s="326"/>
      <c r="X7" s="327"/>
    </row>
    <row r="8" spans="1:24" x14ac:dyDescent="0.25">
      <c r="A8" s="75"/>
      <c r="B8" s="75"/>
      <c r="C8" s="75"/>
      <c r="D8" s="75"/>
      <c r="E8" s="75"/>
      <c r="F8" s="75"/>
      <c r="G8" s="136"/>
      <c r="H8" s="75"/>
      <c r="I8" s="75"/>
      <c r="J8" s="75"/>
      <c r="K8" s="75"/>
      <c r="L8" s="75"/>
      <c r="M8" s="75"/>
      <c r="N8" s="75"/>
      <c r="O8" s="75"/>
      <c r="P8" s="75"/>
      <c r="Q8" s="75"/>
      <c r="R8" s="75"/>
      <c r="S8" s="75"/>
      <c r="T8" s="75"/>
      <c r="U8" s="75"/>
      <c r="V8" s="75"/>
    </row>
    <row r="9" spans="1:24" x14ac:dyDescent="0.25">
      <c r="A9" s="312" t="s">
        <v>8</v>
      </c>
      <c r="B9" s="312" t="s">
        <v>9</v>
      </c>
      <c r="C9" s="312" t="s">
        <v>10</v>
      </c>
      <c r="D9" s="312" t="s">
        <v>11</v>
      </c>
      <c r="E9" s="312" t="s">
        <v>12</v>
      </c>
      <c r="F9" s="312" t="s">
        <v>13</v>
      </c>
      <c r="G9" s="312" t="s">
        <v>14</v>
      </c>
      <c r="H9" s="312" t="s">
        <v>15</v>
      </c>
      <c r="I9" s="312" t="s">
        <v>16</v>
      </c>
      <c r="J9" s="312" t="s">
        <v>17</v>
      </c>
      <c r="K9" s="313" t="s">
        <v>18</v>
      </c>
      <c r="L9" s="313"/>
      <c r="M9" s="313"/>
      <c r="N9" s="313"/>
      <c r="O9" s="313"/>
      <c r="P9" s="312"/>
      <c r="Q9" s="312" t="s">
        <v>19</v>
      </c>
      <c r="R9" s="312"/>
      <c r="S9" s="312"/>
      <c r="T9" s="312"/>
      <c r="U9" s="312"/>
      <c r="V9" s="312" t="s">
        <v>20</v>
      </c>
      <c r="W9" s="312" t="s">
        <v>21</v>
      </c>
      <c r="X9" s="312" t="s">
        <v>22</v>
      </c>
    </row>
    <row r="10" spans="1:24" ht="39" customHeight="1" x14ac:dyDescent="0.25">
      <c r="A10" s="312"/>
      <c r="B10" s="312"/>
      <c r="C10" s="312"/>
      <c r="D10" s="312"/>
      <c r="E10" s="312"/>
      <c r="F10" s="312"/>
      <c r="G10" s="312"/>
      <c r="H10" s="312"/>
      <c r="I10" s="312"/>
      <c r="J10" s="312"/>
      <c r="K10" s="127" t="s">
        <v>23</v>
      </c>
      <c r="L10" s="127" t="s">
        <v>24</v>
      </c>
      <c r="M10" s="127" t="s">
        <v>25</v>
      </c>
      <c r="N10" s="127" t="s">
        <v>26</v>
      </c>
      <c r="O10" s="127" t="s">
        <v>27</v>
      </c>
      <c r="P10" s="312"/>
      <c r="Q10" s="127" t="s">
        <v>28</v>
      </c>
      <c r="R10" s="127" t="s">
        <v>24</v>
      </c>
      <c r="S10" s="127" t="s">
        <v>25</v>
      </c>
      <c r="T10" s="127" t="s">
        <v>26</v>
      </c>
      <c r="U10" s="127" t="s">
        <v>27</v>
      </c>
      <c r="V10" s="312"/>
      <c r="W10" s="312"/>
      <c r="X10" s="312"/>
    </row>
    <row r="11" spans="1:24" ht="110.25" x14ac:dyDescent="0.25">
      <c r="A11" s="406" t="s">
        <v>29</v>
      </c>
      <c r="B11" s="406" t="s">
        <v>564</v>
      </c>
      <c r="C11" s="163">
        <v>1</v>
      </c>
      <c r="D11" s="163" t="s">
        <v>565</v>
      </c>
      <c r="E11" s="163" t="s">
        <v>566</v>
      </c>
      <c r="F11" s="163" t="s">
        <v>592</v>
      </c>
      <c r="G11" s="163" t="s">
        <v>614</v>
      </c>
      <c r="H11" s="130">
        <v>1</v>
      </c>
      <c r="I11" s="163" t="s">
        <v>125</v>
      </c>
      <c r="J11" s="163" t="s">
        <v>570</v>
      </c>
      <c r="K11" s="130">
        <v>0.8</v>
      </c>
      <c r="L11" s="130">
        <v>0.2</v>
      </c>
      <c r="M11" s="130">
        <v>0</v>
      </c>
      <c r="N11" s="130">
        <v>0</v>
      </c>
      <c r="O11" s="130">
        <f>+K11+L11+M11+N11</f>
        <v>1</v>
      </c>
      <c r="P11" s="312"/>
      <c r="Q11" s="163"/>
      <c r="R11" s="163"/>
      <c r="S11" s="163"/>
      <c r="T11" s="163"/>
      <c r="U11" s="163">
        <f>+Q11+R11+S11+T11</f>
        <v>0</v>
      </c>
      <c r="V11" s="163"/>
      <c r="W11" s="131"/>
      <c r="X11" s="131"/>
    </row>
    <row r="12" spans="1:24" ht="94.5" x14ac:dyDescent="0.25">
      <c r="A12" s="407"/>
      <c r="B12" s="407"/>
      <c r="C12" s="163">
        <v>2</v>
      </c>
      <c r="D12" s="163" t="s">
        <v>615</v>
      </c>
      <c r="E12" s="163" t="s">
        <v>566</v>
      </c>
      <c r="F12" s="163" t="s">
        <v>616</v>
      </c>
      <c r="G12" s="163" t="s">
        <v>617</v>
      </c>
      <c r="H12" s="130">
        <v>1</v>
      </c>
      <c r="I12" s="163" t="s">
        <v>125</v>
      </c>
      <c r="J12" s="163" t="s">
        <v>618</v>
      </c>
      <c r="K12" s="130">
        <v>0.25</v>
      </c>
      <c r="L12" s="130">
        <v>0.25</v>
      </c>
      <c r="M12" s="130">
        <v>0.25</v>
      </c>
      <c r="N12" s="130">
        <v>0.25</v>
      </c>
      <c r="O12" s="130">
        <f>+K12+L12+M12+N12</f>
        <v>1</v>
      </c>
      <c r="P12" s="312"/>
      <c r="Q12" s="163"/>
      <c r="R12" s="163"/>
      <c r="S12" s="163"/>
      <c r="T12" s="163"/>
      <c r="U12" s="163">
        <f>+Q12+R12+S12+T12</f>
        <v>0</v>
      </c>
      <c r="V12" s="163"/>
      <c r="W12" s="131"/>
      <c r="X12" s="131"/>
    </row>
    <row r="13" spans="1:24" ht="94.5" x14ac:dyDescent="0.25">
      <c r="A13" s="407"/>
      <c r="B13" s="407"/>
      <c r="C13" s="163">
        <v>3</v>
      </c>
      <c r="D13" s="163" t="s">
        <v>619</v>
      </c>
      <c r="E13" s="163" t="s">
        <v>566</v>
      </c>
      <c r="F13" s="163" t="s">
        <v>871</v>
      </c>
      <c r="G13" s="163" t="s">
        <v>620</v>
      </c>
      <c r="H13" s="130">
        <v>1</v>
      </c>
      <c r="I13" s="163" t="s">
        <v>125</v>
      </c>
      <c r="J13" s="163" t="s">
        <v>621</v>
      </c>
      <c r="K13" s="79">
        <v>0.75</v>
      </c>
      <c r="L13" s="79">
        <v>0</v>
      </c>
      <c r="M13" s="79">
        <v>0.25</v>
      </c>
      <c r="N13" s="79">
        <v>0</v>
      </c>
      <c r="O13" s="130">
        <f>+K13+L13+M13+N13</f>
        <v>1</v>
      </c>
      <c r="P13" s="312"/>
      <c r="Q13" s="163"/>
      <c r="R13" s="163"/>
      <c r="S13" s="163"/>
      <c r="T13" s="163"/>
      <c r="U13" s="163">
        <f>+Q13+R13+S13+T13</f>
        <v>0</v>
      </c>
      <c r="V13" s="163"/>
      <c r="W13" s="131"/>
      <c r="X13" s="131"/>
    </row>
    <row r="14" spans="1:24" ht="94.5" x14ac:dyDescent="0.25">
      <c r="A14" s="407"/>
      <c r="B14" s="407"/>
      <c r="C14" s="163">
        <v>4</v>
      </c>
      <c r="D14" s="163" t="s">
        <v>622</v>
      </c>
      <c r="E14" s="163" t="s">
        <v>566</v>
      </c>
      <c r="F14" s="163" t="s">
        <v>623</v>
      </c>
      <c r="G14" s="163" t="s">
        <v>624</v>
      </c>
      <c r="H14" s="130">
        <v>1</v>
      </c>
      <c r="I14" s="163" t="s">
        <v>125</v>
      </c>
      <c r="J14" s="163" t="s">
        <v>625</v>
      </c>
      <c r="K14" s="79">
        <v>0.25</v>
      </c>
      <c r="L14" s="79">
        <v>0.25</v>
      </c>
      <c r="M14" s="79">
        <v>0.25</v>
      </c>
      <c r="N14" s="79">
        <v>0.25</v>
      </c>
      <c r="O14" s="130">
        <f>+K14+L14+M14+N14</f>
        <v>1</v>
      </c>
      <c r="P14" s="312"/>
      <c r="Q14" s="163"/>
      <c r="R14" s="163"/>
      <c r="S14" s="163"/>
      <c r="T14" s="163"/>
      <c r="U14" s="163">
        <f t="shared" ref="U14:U15" si="0">+Q14+R14+S14+T14</f>
        <v>0</v>
      </c>
      <c r="V14" s="163"/>
      <c r="W14" s="131"/>
      <c r="X14" s="131"/>
    </row>
    <row r="15" spans="1:24" ht="110.25" x14ac:dyDescent="0.25">
      <c r="A15" s="407"/>
      <c r="B15" s="407"/>
      <c r="C15" s="163">
        <v>5</v>
      </c>
      <c r="D15" s="163" t="s">
        <v>626</v>
      </c>
      <c r="E15" s="163" t="s">
        <v>566</v>
      </c>
      <c r="F15" s="163" t="s">
        <v>627</v>
      </c>
      <c r="G15" s="163" t="s">
        <v>628</v>
      </c>
      <c r="H15" s="130">
        <v>1</v>
      </c>
      <c r="I15" s="163" t="s">
        <v>125</v>
      </c>
      <c r="J15" s="163" t="s">
        <v>629</v>
      </c>
      <c r="K15" s="79">
        <v>0.25</v>
      </c>
      <c r="L15" s="79">
        <v>0.25</v>
      </c>
      <c r="M15" s="79">
        <v>0.25</v>
      </c>
      <c r="N15" s="79">
        <v>0.25</v>
      </c>
      <c r="O15" s="130">
        <f>+K15+L15+M15+N15</f>
        <v>1</v>
      </c>
      <c r="P15" s="312"/>
      <c r="Q15" s="163"/>
      <c r="R15" s="163"/>
      <c r="S15" s="163"/>
      <c r="T15" s="163"/>
      <c r="U15" s="163">
        <f t="shared" si="0"/>
        <v>0</v>
      </c>
      <c r="V15" s="163"/>
      <c r="W15" s="131"/>
      <c r="X15" s="131"/>
    </row>
    <row r="16" spans="1:24" s="135" customFormat="1" ht="31.5" x14ac:dyDescent="0.25">
      <c r="A16" s="312" t="s">
        <v>585</v>
      </c>
      <c r="B16" s="132" t="s">
        <v>491</v>
      </c>
      <c r="C16" s="318" t="s">
        <v>55</v>
      </c>
      <c r="D16" s="319"/>
      <c r="E16" s="133" t="s">
        <v>56</v>
      </c>
      <c r="F16" s="134"/>
      <c r="G16" s="137"/>
      <c r="H16" s="134"/>
      <c r="I16" s="324" t="s">
        <v>57</v>
      </c>
      <c r="J16" s="305" t="s">
        <v>56</v>
      </c>
      <c r="K16" s="306"/>
      <c r="L16" s="306"/>
      <c r="M16" s="306"/>
      <c r="N16" s="306"/>
      <c r="O16" s="306"/>
      <c r="P16" s="306"/>
      <c r="Q16" s="306"/>
      <c r="R16" s="307"/>
      <c r="S16" s="308" t="s">
        <v>58</v>
      </c>
      <c r="T16" s="308"/>
      <c r="U16" s="308"/>
      <c r="V16" s="309" t="s">
        <v>59</v>
      </c>
      <c r="W16" s="309"/>
      <c r="X16" s="309"/>
    </row>
    <row r="17" spans="1:24" s="135" customFormat="1" ht="31.5" x14ac:dyDescent="0.25">
      <c r="A17" s="312"/>
      <c r="B17" s="132" t="s">
        <v>60</v>
      </c>
      <c r="C17" s="320"/>
      <c r="D17" s="321"/>
      <c r="E17" s="133" t="s">
        <v>61</v>
      </c>
      <c r="F17" s="404" t="s">
        <v>586</v>
      </c>
      <c r="G17" s="404"/>
      <c r="H17" s="405"/>
      <c r="I17" s="324"/>
      <c r="J17" s="314" t="s">
        <v>587</v>
      </c>
      <c r="K17" s="315"/>
      <c r="L17" s="315"/>
      <c r="M17" s="315"/>
      <c r="N17" s="315"/>
      <c r="O17" s="315"/>
      <c r="P17" s="315"/>
      <c r="Q17" s="315"/>
      <c r="R17" s="316"/>
      <c r="S17" s="308"/>
      <c r="T17" s="308"/>
      <c r="U17" s="308"/>
      <c r="V17" s="309" t="s">
        <v>588</v>
      </c>
      <c r="W17" s="309"/>
      <c r="X17" s="309"/>
    </row>
    <row r="18" spans="1:24" s="135" customFormat="1" x14ac:dyDescent="0.25">
      <c r="A18" s="312"/>
      <c r="B18" s="132" t="s">
        <v>62</v>
      </c>
      <c r="C18" s="322"/>
      <c r="D18" s="323"/>
      <c r="E18" s="133" t="s">
        <v>63</v>
      </c>
      <c r="F18" s="404" t="s">
        <v>589</v>
      </c>
      <c r="G18" s="404"/>
      <c r="H18" s="405"/>
      <c r="I18" s="324"/>
      <c r="J18" s="314" t="s">
        <v>590</v>
      </c>
      <c r="K18" s="315"/>
      <c r="L18" s="315"/>
      <c r="M18" s="315"/>
      <c r="N18" s="315"/>
      <c r="O18" s="315"/>
      <c r="P18" s="315"/>
      <c r="Q18" s="315"/>
      <c r="R18" s="316"/>
      <c r="S18" s="308"/>
      <c r="T18" s="308"/>
      <c r="U18" s="308"/>
      <c r="V18" s="309" t="s">
        <v>64</v>
      </c>
      <c r="W18" s="309"/>
      <c r="X18" s="309"/>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5"/>
    <mergeCell ref="B11:B15"/>
    <mergeCell ref="A16:A18"/>
    <mergeCell ref="C16:D18"/>
    <mergeCell ref="I16:I18"/>
    <mergeCell ref="J16:R16"/>
    <mergeCell ref="S16:U18"/>
    <mergeCell ref="V16:X16"/>
    <mergeCell ref="F17:H17"/>
    <mergeCell ref="J9:J10"/>
    <mergeCell ref="K9:O9"/>
    <mergeCell ref="P9:P15"/>
    <mergeCell ref="Q9:U9"/>
    <mergeCell ref="V9:V10"/>
    <mergeCell ref="W9:W10"/>
    <mergeCell ref="J17:R17"/>
    <mergeCell ref="V17:X17"/>
    <mergeCell ref="F18:H18"/>
    <mergeCell ref="J18:R18"/>
    <mergeCell ref="V18:X18"/>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A3DA-25CF-400C-A0BE-A01433CE129F}">
  <dimension ref="A1:Y21"/>
  <sheetViews>
    <sheetView workbookViewId="0">
      <selection activeCell="G11" sqref="G11"/>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21.7109375" style="1" bestFit="1" customWidth="1"/>
    <col min="7" max="7" width="28.5703125" style="1" customWidth="1"/>
    <col min="8" max="8" width="16" style="1" customWidth="1"/>
    <col min="9" max="9" width="12.28515625" style="1" customWidth="1"/>
    <col min="10" max="10" width="27.710937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25" width="51.42578125" style="1" customWidth="1"/>
    <col min="26" max="256" width="11.42578125" style="1"/>
    <col min="257" max="257" width="17.7109375" style="1" customWidth="1"/>
    <col min="258" max="258" width="18.85546875" style="1" customWidth="1"/>
    <col min="259" max="259" width="5.42578125" style="1" customWidth="1"/>
    <col min="260" max="260" width="25.85546875" style="1" customWidth="1"/>
    <col min="261" max="261" width="15.5703125" style="1" customWidth="1"/>
    <col min="262" max="262" width="21.7109375" style="1" bestFit="1" customWidth="1"/>
    <col min="263" max="263" width="28.5703125" style="1" customWidth="1"/>
    <col min="264" max="264" width="16" style="1" customWidth="1"/>
    <col min="265" max="265" width="12.28515625" style="1" customWidth="1"/>
    <col min="266" max="266" width="27.7109375" style="1" customWidth="1"/>
    <col min="267" max="270" width="5.7109375" style="1" customWidth="1"/>
    <col min="271" max="271" width="7.7109375" style="1" customWidth="1"/>
    <col min="272" max="272" width="1.42578125" style="1" customWidth="1"/>
    <col min="273" max="276" width="6.140625" style="1" customWidth="1"/>
    <col min="277" max="277" width="7.85546875" style="1" customWidth="1"/>
    <col min="278" max="278" width="34" style="1" customWidth="1"/>
    <col min="279" max="280" width="25.42578125" style="1" customWidth="1"/>
    <col min="281" max="281" width="51.42578125" style="1" customWidth="1"/>
    <col min="282" max="512" width="11.42578125" style="1"/>
    <col min="513" max="513" width="17.7109375" style="1" customWidth="1"/>
    <col min="514" max="514" width="18.85546875" style="1" customWidth="1"/>
    <col min="515" max="515" width="5.42578125" style="1" customWidth="1"/>
    <col min="516" max="516" width="25.85546875" style="1" customWidth="1"/>
    <col min="517" max="517" width="15.5703125" style="1" customWidth="1"/>
    <col min="518" max="518" width="21.7109375" style="1" bestFit="1" customWidth="1"/>
    <col min="519" max="519" width="28.5703125" style="1" customWidth="1"/>
    <col min="520" max="520" width="16" style="1" customWidth="1"/>
    <col min="521" max="521" width="12.28515625" style="1" customWidth="1"/>
    <col min="522" max="522" width="27.7109375" style="1" customWidth="1"/>
    <col min="523" max="526" width="5.7109375" style="1" customWidth="1"/>
    <col min="527" max="527" width="7.7109375" style="1" customWidth="1"/>
    <col min="528" max="528" width="1.42578125" style="1" customWidth="1"/>
    <col min="529" max="532" width="6.140625" style="1" customWidth="1"/>
    <col min="533" max="533" width="7.85546875" style="1" customWidth="1"/>
    <col min="534" max="534" width="34" style="1" customWidth="1"/>
    <col min="535" max="536" width="25.42578125" style="1" customWidth="1"/>
    <col min="537" max="537" width="51.42578125" style="1" customWidth="1"/>
    <col min="538" max="768" width="11.42578125" style="1"/>
    <col min="769" max="769" width="17.7109375" style="1" customWidth="1"/>
    <col min="770" max="770" width="18.85546875" style="1" customWidth="1"/>
    <col min="771" max="771" width="5.42578125" style="1" customWidth="1"/>
    <col min="772" max="772" width="25.85546875" style="1" customWidth="1"/>
    <col min="773" max="773" width="15.5703125" style="1" customWidth="1"/>
    <col min="774" max="774" width="21.7109375" style="1" bestFit="1" customWidth="1"/>
    <col min="775" max="775" width="28.5703125" style="1" customWidth="1"/>
    <col min="776" max="776" width="16" style="1" customWidth="1"/>
    <col min="777" max="777" width="12.28515625" style="1" customWidth="1"/>
    <col min="778" max="778" width="27.7109375" style="1" customWidth="1"/>
    <col min="779" max="782" width="5.7109375" style="1" customWidth="1"/>
    <col min="783" max="783" width="7.7109375" style="1" customWidth="1"/>
    <col min="784" max="784" width="1.42578125" style="1" customWidth="1"/>
    <col min="785" max="788" width="6.140625" style="1" customWidth="1"/>
    <col min="789" max="789" width="7.85546875" style="1" customWidth="1"/>
    <col min="790" max="790" width="34" style="1" customWidth="1"/>
    <col min="791" max="792" width="25.42578125" style="1" customWidth="1"/>
    <col min="793" max="793" width="51.42578125" style="1" customWidth="1"/>
    <col min="794" max="1024" width="11.42578125" style="1"/>
    <col min="1025" max="1025" width="17.7109375" style="1" customWidth="1"/>
    <col min="1026" max="1026" width="18.85546875" style="1" customWidth="1"/>
    <col min="1027" max="1027" width="5.42578125" style="1" customWidth="1"/>
    <col min="1028" max="1028" width="25.85546875" style="1" customWidth="1"/>
    <col min="1029" max="1029" width="15.5703125" style="1" customWidth="1"/>
    <col min="1030" max="1030" width="21.7109375" style="1" bestFit="1" customWidth="1"/>
    <col min="1031" max="1031" width="28.5703125" style="1" customWidth="1"/>
    <col min="1032" max="1032" width="16" style="1" customWidth="1"/>
    <col min="1033" max="1033" width="12.28515625" style="1" customWidth="1"/>
    <col min="1034" max="1034" width="27.7109375" style="1" customWidth="1"/>
    <col min="1035" max="1038" width="5.7109375" style="1" customWidth="1"/>
    <col min="1039" max="1039" width="7.7109375" style="1" customWidth="1"/>
    <col min="1040" max="1040" width="1.42578125" style="1" customWidth="1"/>
    <col min="1041" max="1044" width="6.140625" style="1" customWidth="1"/>
    <col min="1045" max="1045" width="7.85546875" style="1" customWidth="1"/>
    <col min="1046" max="1046" width="34" style="1" customWidth="1"/>
    <col min="1047" max="1048" width="25.42578125" style="1" customWidth="1"/>
    <col min="1049" max="1049" width="51.42578125" style="1" customWidth="1"/>
    <col min="1050" max="1280" width="11.42578125" style="1"/>
    <col min="1281" max="1281" width="17.7109375" style="1" customWidth="1"/>
    <col min="1282" max="1282" width="18.85546875" style="1" customWidth="1"/>
    <col min="1283" max="1283" width="5.42578125" style="1" customWidth="1"/>
    <col min="1284" max="1284" width="25.85546875" style="1" customWidth="1"/>
    <col min="1285" max="1285" width="15.5703125" style="1" customWidth="1"/>
    <col min="1286" max="1286" width="21.7109375" style="1" bestFit="1" customWidth="1"/>
    <col min="1287" max="1287" width="28.5703125" style="1" customWidth="1"/>
    <col min="1288" max="1288" width="16" style="1" customWidth="1"/>
    <col min="1289" max="1289" width="12.28515625" style="1" customWidth="1"/>
    <col min="1290" max="1290" width="27.7109375" style="1" customWidth="1"/>
    <col min="1291" max="1294" width="5.7109375" style="1" customWidth="1"/>
    <col min="1295" max="1295" width="7.7109375" style="1" customWidth="1"/>
    <col min="1296" max="1296" width="1.42578125" style="1" customWidth="1"/>
    <col min="1297" max="1300" width="6.140625" style="1" customWidth="1"/>
    <col min="1301" max="1301" width="7.85546875" style="1" customWidth="1"/>
    <col min="1302" max="1302" width="34" style="1" customWidth="1"/>
    <col min="1303" max="1304" width="25.42578125" style="1" customWidth="1"/>
    <col min="1305" max="1305" width="51.42578125" style="1" customWidth="1"/>
    <col min="1306" max="1536" width="11.42578125" style="1"/>
    <col min="1537" max="1537" width="17.7109375" style="1" customWidth="1"/>
    <col min="1538" max="1538" width="18.85546875" style="1" customWidth="1"/>
    <col min="1539" max="1539" width="5.42578125" style="1" customWidth="1"/>
    <col min="1540" max="1540" width="25.85546875" style="1" customWidth="1"/>
    <col min="1541" max="1541" width="15.5703125" style="1" customWidth="1"/>
    <col min="1542" max="1542" width="21.7109375" style="1" bestFit="1" customWidth="1"/>
    <col min="1543" max="1543" width="28.5703125" style="1" customWidth="1"/>
    <col min="1544" max="1544" width="16" style="1" customWidth="1"/>
    <col min="1545" max="1545" width="12.28515625" style="1" customWidth="1"/>
    <col min="1546" max="1546" width="27.7109375" style="1" customWidth="1"/>
    <col min="1547" max="1550" width="5.7109375" style="1" customWidth="1"/>
    <col min="1551" max="1551" width="7.7109375" style="1" customWidth="1"/>
    <col min="1552" max="1552" width="1.42578125" style="1" customWidth="1"/>
    <col min="1553" max="1556" width="6.140625" style="1" customWidth="1"/>
    <col min="1557" max="1557" width="7.85546875" style="1" customWidth="1"/>
    <col min="1558" max="1558" width="34" style="1" customWidth="1"/>
    <col min="1559" max="1560" width="25.42578125" style="1" customWidth="1"/>
    <col min="1561" max="1561" width="51.42578125" style="1" customWidth="1"/>
    <col min="1562" max="1792" width="11.42578125" style="1"/>
    <col min="1793" max="1793" width="17.7109375" style="1" customWidth="1"/>
    <col min="1794" max="1794" width="18.85546875" style="1" customWidth="1"/>
    <col min="1795" max="1795" width="5.42578125" style="1" customWidth="1"/>
    <col min="1796" max="1796" width="25.85546875" style="1" customWidth="1"/>
    <col min="1797" max="1797" width="15.5703125" style="1" customWidth="1"/>
    <col min="1798" max="1798" width="21.7109375" style="1" bestFit="1" customWidth="1"/>
    <col min="1799" max="1799" width="28.5703125" style="1" customWidth="1"/>
    <col min="1800" max="1800" width="16" style="1" customWidth="1"/>
    <col min="1801" max="1801" width="12.28515625" style="1" customWidth="1"/>
    <col min="1802" max="1802" width="27.7109375" style="1" customWidth="1"/>
    <col min="1803" max="1806" width="5.7109375" style="1" customWidth="1"/>
    <col min="1807" max="1807" width="7.7109375" style="1" customWidth="1"/>
    <col min="1808" max="1808" width="1.42578125" style="1" customWidth="1"/>
    <col min="1809" max="1812" width="6.140625" style="1" customWidth="1"/>
    <col min="1813" max="1813" width="7.85546875" style="1" customWidth="1"/>
    <col min="1814" max="1814" width="34" style="1" customWidth="1"/>
    <col min="1815" max="1816" width="25.42578125" style="1" customWidth="1"/>
    <col min="1817" max="1817" width="51.42578125" style="1" customWidth="1"/>
    <col min="1818" max="2048" width="11.42578125" style="1"/>
    <col min="2049" max="2049" width="17.7109375" style="1" customWidth="1"/>
    <col min="2050" max="2050" width="18.85546875" style="1" customWidth="1"/>
    <col min="2051" max="2051" width="5.42578125" style="1" customWidth="1"/>
    <col min="2052" max="2052" width="25.85546875" style="1" customWidth="1"/>
    <col min="2053" max="2053" width="15.5703125" style="1" customWidth="1"/>
    <col min="2054" max="2054" width="21.7109375" style="1" bestFit="1" customWidth="1"/>
    <col min="2055" max="2055" width="28.5703125" style="1" customWidth="1"/>
    <col min="2056" max="2056" width="16" style="1" customWidth="1"/>
    <col min="2057" max="2057" width="12.28515625" style="1" customWidth="1"/>
    <col min="2058" max="2058" width="27.7109375" style="1" customWidth="1"/>
    <col min="2059" max="2062" width="5.7109375" style="1" customWidth="1"/>
    <col min="2063" max="2063" width="7.7109375" style="1" customWidth="1"/>
    <col min="2064" max="2064" width="1.42578125" style="1" customWidth="1"/>
    <col min="2065" max="2068" width="6.140625" style="1" customWidth="1"/>
    <col min="2069" max="2069" width="7.85546875" style="1" customWidth="1"/>
    <col min="2070" max="2070" width="34" style="1" customWidth="1"/>
    <col min="2071" max="2072" width="25.42578125" style="1" customWidth="1"/>
    <col min="2073" max="2073" width="51.42578125" style="1" customWidth="1"/>
    <col min="2074" max="2304" width="11.42578125" style="1"/>
    <col min="2305" max="2305" width="17.7109375" style="1" customWidth="1"/>
    <col min="2306" max="2306" width="18.85546875" style="1" customWidth="1"/>
    <col min="2307" max="2307" width="5.42578125" style="1" customWidth="1"/>
    <col min="2308" max="2308" width="25.85546875" style="1" customWidth="1"/>
    <col min="2309" max="2309" width="15.5703125" style="1" customWidth="1"/>
    <col min="2310" max="2310" width="21.7109375" style="1" bestFit="1" customWidth="1"/>
    <col min="2311" max="2311" width="28.5703125" style="1" customWidth="1"/>
    <col min="2312" max="2312" width="16" style="1" customWidth="1"/>
    <col min="2313" max="2313" width="12.28515625" style="1" customWidth="1"/>
    <col min="2314" max="2314" width="27.7109375" style="1" customWidth="1"/>
    <col min="2315" max="2318" width="5.7109375" style="1" customWidth="1"/>
    <col min="2319" max="2319" width="7.7109375" style="1" customWidth="1"/>
    <col min="2320" max="2320" width="1.42578125" style="1" customWidth="1"/>
    <col min="2321" max="2324" width="6.140625" style="1" customWidth="1"/>
    <col min="2325" max="2325" width="7.85546875" style="1" customWidth="1"/>
    <col min="2326" max="2326" width="34" style="1" customWidth="1"/>
    <col min="2327" max="2328" width="25.42578125" style="1" customWidth="1"/>
    <col min="2329" max="2329" width="51.42578125" style="1" customWidth="1"/>
    <col min="2330" max="2560" width="11.42578125" style="1"/>
    <col min="2561" max="2561" width="17.7109375" style="1" customWidth="1"/>
    <col min="2562" max="2562" width="18.85546875" style="1" customWidth="1"/>
    <col min="2563" max="2563" width="5.42578125" style="1" customWidth="1"/>
    <col min="2564" max="2564" width="25.85546875" style="1" customWidth="1"/>
    <col min="2565" max="2565" width="15.5703125" style="1" customWidth="1"/>
    <col min="2566" max="2566" width="21.7109375" style="1" bestFit="1" customWidth="1"/>
    <col min="2567" max="2567" width="28.5703125" style="1" customWidth="1"/>
    <col min="2568" max="2568" width="16" style="1" customWidth="1"/>
    <col min="2569" max="2569" width="12.28515625" style="1" customWidth="1"/>
    <col min="2570" max="2570" width="27.7109375" style="1" customWidth="1"/>
    <col min="2571" max="2574" width="5.7109375" style="1" customWidth="1"/>
    <col min="2575" max="2575" width="7.7109375" style="1" customWidth="1"/>
    <col min="2576" max="2576" width="1.42578125" style="1" customWidth="1"/>
    <col min="2577" max="2580" width="6.140625" style="1" customWidth="1"/>
    <col min="2581" max="2581" width="7.85546875" style="1" customWidth="1"/>
    <col min="2582" max="2582" width="34" style="1" customWidth="1"/>
    <col min="2583" max="2584" width="25.42578125" style="1" customWidth="1"/>
    <col min="2585" max="2585" width="51.42578125" style="1" customWidth="1"/>
    <col min="2586" max="2816" width="11.42578125" style="1"/>
    <col min="2817" max="2817" width="17.7109375" style="1" customWidth="1"/>
    <col min="2818" max="2818" width="18.85546875" style="1" customWidth="1"/>
    <col min="2819" max="2819" width="5.42578125" style="1" customWidth="1"/>
    <col min="2820" max="2820" width="25.85546875" style="1" customWidth="1"/>
    <col min="2821" max="2821" width="15.5703125" style="1" customWidth="1"/>
    <col min="2822" max="2822" width="21.7109375" style="1" bestFit="1" customWidth="1"/>
    <col min="2823" max="2823" width="28.5703125" style="1" customWidth="1"/>
    <col min="2824" max="2824" width="16" style="1" customWidth="1"/>
    <col min="2825" max="2825" width="12.28515625" style="1" customWidth="1"/>
    <col min="2826" max="2826" width="27.7109375" style="1" customWidth="1"/>
    <col min="2827" max="2830" width="5.7109375" style="1" customWidth="1"/>
    <col min="2831" max="2831" width="7.7109375" style="1" customWidth="1"/>
    <col min="2832" max="2832" width="1.42578125" style="1" customWidth="1"/>
    <col min="2833" max="2836" width="6.140625" style="1" customWidth="1"/>
    <col min="2837" max="2837" width="7.85546875" style="1" customWidth="1"/>
    <col min="2838" max="2838" width="34" style="1" customWidth="1"/>
    <col min="2839" max="2840" width="25.42578125" style="1" customWidth="1"/>
    <col min="2841" max="2841" width="51.42578125" style="1" customWidth="1"/>
    <col min="2842" max="3072" width="11.42578125" style="1"/>
    <col min="3073" max="3073" width="17.7109375" style="1" customWidth="1"/>
    <col min="3074" max="3074" width="18.85546875" style="1" customWidth="1"/>
    <col min="3075" max="3075" width="5.42578125" style="1" customWidth="1"/>
    <col min="3076" max="3076" width="25.85546875" style="1" customWidth="1"/>
    <col min="3077" max="3077" width="15.5703125" style="1" customWidth="1"/>
    <col min="3078" max="3078" width="21.7109375" style="1" bestFit="1" customWidth="1"/>
    <col min="3079" max="3079" width="28.5703125" style="1" customWidth="1"/>
    <col min="3080" max="3080" width="16" style="1" customWidth="1"/>
    <col min="3081" max="3081" width="12.28515625" style="1" customWidth="1"/>
    <col min="3082" max="3082" width="27.7109375" style="1" customWidth="1"/>
    <col min="3083" max="3086" width="5.7109375" style="1" customWidth="1"/>
    <col min="3087" max="3087" width="7.7109375" style="1" customWidth="1"/>
    <col min="3088" max="3088" width="1.42578125" style="1" customWidth="1"/>
    <col min="3089" max="3092" width="6.140625" style="1" customWidth="1"/>
    <col min="3093" max="3093" width="7.85546875" style="1" customWidth="1"/>
    <col min="3094" max="3094" width="34" style="1" customWidth="1"/>
    <col min="3095" max="3096" width="25.42578125" style="1" customWidth="1"/>
    <col min="3097" max="3097" width="51.42578125" style="1" customWidth="1"/>
    <col min="3098" max="3328" width="11.42578125" style="1"/>
    <col min="3329" max="3329" width="17.7109375" style="1" customWidth="1"/>
    <col min="3330" max="3330" width="18.85546875" style="1" customWidth="1"/>
    <col min="3331" max="3331" width="5.42578125" style="1" customWidth="1"/>
    <col min="3332" max="3332" width="25.85546875" style="1" customWidth="1"/>
    <col min="3333" max="3333" width="15.5703125" style="1" customWidth="1"/>
    <col min="3334" max="3334" width="21.7109375" style="1" bestFit="1" customWidth="1"/>
    <col min="3335" max="3335" width="28.5703125" style="1" customWidth="1"/>
    <col min="3336" max="3336" width="16" style="1" customWidth="1"/>
    <col min="3337" max="3337" width="12.28515625" style="1" customWidth="1"/>
    <col min="3338" max="3338" width="27.7109375" style="1" customWidth="1"/>
    <col min="3339" max="3342" width="5.7109375" style="1" customWidth="1"/>
    <col min="3343" max="3343" width="7.7109375" style="1" customWidth="1"/>
    <col min="3344" max="3344" width="1.42578125" style="1" customWidth="1"/>
    <col min="3345" max="3348" width="6.140625" style="1" customWidth="1"/>
    <col min="3349" max="3349" width="7.85546875" style="1" customWidth="1"/>
    <col min="3350" max="3350" width="34" style="1" customWidth="1"/>
    <col min="3351" max="3352" width="25.42578125" style="1" customWidth="1"/>
    <col min="3353" max="3353" width="51.42578125" style="1" customWidth="1"/>
    <col min="3354" max="3584" width="11.42578125" style="1"/>
    <col min="3585" max="3585" width="17.7109375" style="1" customWidth="1"/>
    <col min="3586" max="3586" width="18.85546875" style="1" customWidth="1"/>
    <col min="3587" max="3587" width="5.42578125" style="1" customWidth="1"/>
    <col min="3588" max="3588" width="25.85546875" style="1" customWidth="1"/>
    <col min="3589" max="3589" width="15.5703125" style="1" customWidth="1"/>
    <col min="3590" max="3590" width="21.7109375" style="1" bestFit="1" customWidth="1"/>
    <col min="3591" max="3591" width="28.5703125" style="1" customWidth="1"/>
    <col min="3592" max="3592" width="16" style="1" customWidth="1"/>
    <col min="3593" max="3593" width="12.28515625" style="1" customWidth="1"/>
    <col min="3594" max="3594" width="27.7109375" style="1" customWidth="1"/>
    <col min="3595" max="3598" width="5.7109375" style="1" customWidth="1"/>
    <col min="3599" max="3599" width="7.7109375" style="1" customWidth="1"/>
    <col min="3600" max="3600" width="1.42578125" style="1" customWidth="1"/>
    <col min="3601" max="3604" width="6.140625" style="1" customWidth="1"/>
    <col min="3605" max="3605" width="7.85546875" style="1" customWidth="1"/>
    <col min="3606" max="3606" width="34" style="1" customWidth="1"/>
    <col min="3607" max="3608" width="25.42578125" style="1" customWidth="1"/>
    <col min="3609" max="3609" width="51.42578125" style="1" customWidth="1"/>
    <col min="3610" max="3840" width="11.42578125" style="1"/>
    <col min="3841" max="3841" width="17.7109375" style="1" customWidth="1"/>
    <col min="3842" max="3842" width="18.85546875" style="1" customWidth="1"/>
    <col min="3843" max="3843" width="5.42578125" style="1" customWidth="1"/>
    <col min="3844" max="3844" width="25.85546875" style="1" customWidth="1"/>
    <col min="3845" max="3845" width="15.5703125" style="1" customWidth="1"/>
    <col min="3846" max="3846" width="21.7109375" style="1" bestFit="1" customWidth="1"/>
    <col min="3847" max="3847" width="28.5703125" style="1" customWidth="1"/>
    <col min="3848" max="3848" width="16" style="1" customWidth="1"/>
    <col min="3849" max="3849" width="12.28515625" style="1" customWidth="1"/>
    <col min="3850" max="3850" width="27.7109375" style="1" customWidth="1"/>
    <col min="3851" max="3854" width="5.7109375" style="1" customWidth="1"/>
    <col min="3855" max="3855" width="7.7109375" style="1" customWidth="1"/>
    <col min="3856" max="3856" width="1.42578125" style="1" customWidth="1"/>
    <col min="3857" max="3860" width="6.140625" style="1" customWidth="1"/>
    <col min="3861" max="3861" width="7.85546875" style="1" customWidth="1"/>
    <col min="3862" max="3862" width="34" style="1" customWidth="1"/>
    <col min="3863" max="3864" width="25.42578125" style="1" customWidth="1"/>
    <col min="3865" max="3865" width="51.42578125" style="1" customWidth="1"/>
    <col min="3866" max="4096" width="11.42578125" style="1"/>
    <col min="4097" max="4097" width="17.7109375" style="1" customWidth="1"/>
    <col min="4098" max="4098" width="18.85546875" style="1" customWidth="1"/>
    <col min="4099" max="4099" width="5.42578125" style="1" customWidth="1"/>
    <col min="4100" max="4100" width="25.85546875" style="1" customWidth="1"/>
    <col min="4101" max="4101" width="15.5703125" style="1" customWidth="1"/>
    <col min="4102" max="4102" width="21.7109375" style="1" bestFit="1" customWidth="1"/>
    <col min="4103" max="4103" width="28.5703125" style="1" customWidth="1"/>
    <col min="4104" max="4104" width="16" style="1" customWidth="1"/>
    <col min="4105" max="4105" width="12.28515625" style="1" customWidth="1"/>
    <col min="4106" max="4106" width="27.7109375" style="1" customWidth="1"/>
    <col min="4107" max="4110" width="5.7109375" style="1" customWidth="1"/>
    <col min="4111" max="4111" width="7.7109375" style="1" customWidth="1"/>
    <col min="4112" max="4112" width="1.42578125" style="1" customWidth="1"/>
    <col min="4113" max="4116" width="6.140625" style="1" customWidth="1"/>
    <col min="4117" max="4117" width="7.85546875" style="1" customWidth="1"/>
    <col min="4118" max="4118" width="34" style="1" customWidth="1"/>
    <col min="4119" max="4120" width="25.42578125" style="1" customWidth="1"/>
    <col min="4121" max="4121" width="51.42578125" style="1" customWidth="1"/>
    <col min="4122" max="4352" width="11.42578125" style="1"/>
    <col min="4353" max="4353" width="17.7109375" style="1" customWidth="1"/>
    <col min="4354" max="4354" width="18.85546875" style="1" customWidth="1"/>
    <col min="4355" max="4355" width="5.42578125" style="1" customWidth="1"/>
    <col min="4356" max="4356" width="25.85546875" style="1" customWidth="1"/>
    <col min="4357" max="4357" width="15.5703125" style="1" customWidth="1"/>
    <col min="4358" max="4358" width="21.7109375" style="1" bestFit="1" customWidth="1"/>
    <col min="4359" max="4359" width="28.5703125" style="1" customWidth="1"/>
    <col min="4360" max="4360" width="16" style="1" customWidth="1"/>
    <col min="4361" max="4361" width="12.28515625" style="1" customWidth="1"/>
    <col min="4362" max="4362" width="27.7109375" style="1" customWidth="1"/>
    <col min="4363" max="4366" width="5.7109375" style="1" customWidth="1"/>
    <col min="4367" max="4367" width="7.7109375" style="1" customWidth="1"/>
    <col min="4368" max="4368" width="1.42578125" style="1" customWidth="1"/>
    <col min="4369" max="4372" width="6.140625" style="1" customWidth="1"/>
    <col min="4373" max="4373" width="7.85546875" style="1" customWidth="1"/>
    <col min="4374" max="4374" width="34" style="1" customWidth="1"/>
    <col min="4375" max="4376" width="25.42578125" style="1" customWidth="1"/>
    <col min="4377" max="4377" width="51.42578125" style="1" customWidth="1"/>
    <col min="4378" max="4608" width="11.42578125" style="1"/>
    <col min="4609" max="4609" width="17.7109375" style="1" customWidth="1"/>
    <col min="4610" max="4610" width="18.85546875" style="1" customWidth="1"/>
    <col min="4611" max="4611" width="5.42578125" style="1" customWidth="1"/>
    <col min="4612" max="4612" width="25.85546875" style="1" customWidth="1"/>
    <col min="4613" max="4613" width="15.5703125" style="1" customWidth="1"/>
    <col min="4614" max="4614" width="21.7109375" style="1" bestFit="1" customWidth="1"/>
    <col min="4615" max="4615" width="28.5703125" style="1" customWidth="1"/>
    <col min="4616" max="4616" width="16" style="1" customWidth="1"/>
    <col min="4617" max="4617" width="12.28515625" style="1" customWidth="1"/>
    <col min="4618" max="4618" width="27.7109375" style="1" customWidth="1"/>
    <col min="4619" max="4622" width="5.7109375" style="1" customWidth="1"/>
    <col min="4623" max="4623" width="7.7109375" style="1" customWidth="1"/>
    <col min="4624" max="4624" width="1.42578125" style="1" customWidth="1"/>
    <col min="4625" max="4628" width="6.140625" style="1" customWidth="1"/>
    <col min="4629" max="4629" width="7.85546875" style="1" customWidth="1"/>
    <col min="4630" max="4630" width="34" style="1" customWidth="1"/>
    <col min="4631" max="4632" width="25.42578125" style="1" customWidth="1"/>
    <col min="4633" max="4633" width="51.42578125" style="1" customWidth="1"/>
    <col min="4634" max="4864" width="11.42578125" style="1"/>
    <col min="4865" max="4865" width="17.7109375" style="1" customWidth="1"/>
    <col min="4866" max="4866" width="18.85546875" style="1" customWidth="1"/>
    <col min="4867" max="4867" width="5.42578125" style="1" customWidth="1"/>
    <col min="4868" max="4868" width="25.85546875" style="1" customWidth="1"/>
    <col min="4869" max="4869" width="15.5703125" style="1" customWidth="1"/>
    <col min="4870" max="4870" width="21.7109375" style="1" bestFit="1" customWidth="1"/>
    <col min="4871" max="4871" width="28.5703125" style="1" customWidth="1"/>
    <col min="4872" max="4872" width="16" style="1" customWidth="1"/>
    <col min="4873" max="4873" width="12.28515625" style="1" customWidth="1"/>
    <col min="4874" max="4874" width="27.7109375" style="1" customWidth="1"/>
    <col min="4875" max="4878" width="5.7109375" style="1" customWidth="1"/>
    <col min="4879" max="4879" width="7.7109375" style="1" customWidth="1"/>
    <col min="4880" max="4880" width="1.42578125" style="1" customWidth="1"/>
    <col min="4881" max="4884" width="6.140625" style="1" customWidth="1"/>
    <col min="4885" max="4885" width="7.85546875" style="1" customWidth="1"/>
    <col min="4886" max="4886" width="34" style="1" customWidth="1"/>
    <col min="4887" max="4888" width="25.42578125" style="1" customWidth="1"/>
    <col min="4889" max="4889" width="51.42578125" style="1" customWidth="1"/>
    <col min="4890" max="5120" width="11.42578125" style="1"/>
    <col min="5121" max="5121" width="17.7109375" style="1" customWidth="1"/>
    <col min="5122" max="5122" width="18.85546875" style="1" customWidth="1"/>
    <col min="5123" max="5123" width="5.42578125" style="1" customWidth="1"/>
    <col min="5124" max="5124" width="25.85546875" style="1" customWidth="1"/>
    <col min="5125" max="5125" width="15.5703125" style="1" customWidth="1"/>
    <col min="5126" max="5126" width="21.7109375" style="1" bestFit="1" customWidth="1"/>
    <col min="5127" max="5127" width="28.5703125" style="1" customWidth="1"/>
    <col min="5128" max="5128" width="16" style="1" customWidth="1"/>
    <col min="5129" max="5129" width="12.28515625" style="1" customWidth="1"/>
    <col min="5130" max="5130" width="27.7109375" style="1" customWidth="1"/>
    <col min="5131" max="5134" width="5.7109375" style="1" customWidth="1"/>
    <col min="5135" max="5135" width="7.7109375" style="1" customWidth="1"/>
    <col min="5136" max="5136" width="1.42578125" style="1" customWidth="1"/>
    <col min="5137" max="5140" width="6.140625" style="1" customWidth="1"/>
    <col min="5141" max="5141" width="7.85546875" style="1" customWidth="1"/>
    <col min="5142" max="5142" width="34" style="1" customWidth="1"/>
    <col min="5143" max="5144" width="25.42578125" style="1" customWidth="1"/>
    <col min="5145" max="5145" width="51.42578125" style="1" customWidth="1"/>
    <col min="5146" max="5376" width="11.42578125" style="1"/>
    <col min="5377" max="5377" width="17.7109375" style="1" customWidth="1"/>
    <col min="5378" max="5378" width="18.85546875" style="1" customWidth="1"/>
    <col min="5379" max="5379" width="5.42578125" style="1" customWidth="1"/>
    <col min="5380" max="5380" width="25.85546875" style="1" customWidth="1"/>
    <col min="5381" max="5381" width="15.5703125" style="1" customWidth="1"/>
    <col min="5382" max="5382" width="21.7109375" style="1" bestFit="1" customWidth="1"/>
    <col min="5383" max="5383" width="28.5703125" style="1" customWidth="1"/>
    <col min="5384" max="5384" width="16" style="1" customWidth="1"/>
    <col min="5385" max="5385" width="12.28515625" style="1" customWidth="1"/>
    <col min="5386" max="5386" width="27.7109375" style="1" customWidth="1"/>
    <col min="5387" max="5390" width="5.7109375" style="1" customWidth="1"/>
    <col min="5391" max="5391" width="7.7109375" style="1" customWidth="1"/>
    <col min="5392" max="5392" width="1.42578125" style="1" customWidth="1"/>
    <col min="5393" max="5396" width="6.140625" style="1" customWidth="1"/>
    <col min="5397" max="5397" width="7.85546875" style="1" customWidth="1"/>
    <col min="5398" max="5398" width="34" style="1" customWidth="1"/>
    <col min="5399" max="5400" width="25.42578125" style="1" customWidth="1"/>
    <col min="5401" max="5401" width="51.42578125" style="1" customWidth="1"/>
    <col min="5402" max="5632" width="11.42578125" style="1"/>
    <col min="5633" max="5633" width="17.7109375" style="1" customWidth="1"/>
    <col min="5634" max="5634" width="18.85546875" style="1" customWidth="1"/>
    <col min="5635" max="5635" width="5.42578125" style="1" customWidth="1"/>
    <col min="5636" max="5636" width="25.85546875" style="1" customWidth="1"/>
    <col min="5637" max="5637" width="15.5703125" style="1" customWidth="1"/>
    <col min="5638" max="5638" width="21.7109375" style="1" bestFit="1" customWidth="1"/>
    <col min="5639" max="5639" width="28.5703125" style="1" customWidth="1"/>
    <col min="5640" max="5640" width="16" style="1" customWidth="1"/>
    <col min="5641" max="5641" width="12.28515625" style="1" customWidth="1"/>
    <col min="5642" max="5642" width="27.7109375" style="1" customWidth="1"/>
    <col min="5643" max="5646" width="5.7109375" style="1" customWidth="1"/>
    <col min="5647" max="5647" width="7.7109375" style="1" customWidth="1"/>
    <col min="5648" max="5648" width="1.42578125" style="1" customWidth="1"/>
    <col min="5649" max="5652" width="6.140625" style="1" customWidth="1"/>
    <col min="5653" max="5653" width="7.85546875" style="1" customWidth="1"/>
    <col min="5654" max="5654" width="34" style="1" customWidth="1"/>
    <col min="5655" max="5656" width="25.42578125" style="1" customWidth="1"/>
    <col min="5657" max="5657" width="51.42578125" style="1" customWidth="1"/>
    <col min="5658" max="5888" width="11.42578125" style="1"/>
    <col min="5889" max="5889" width="17.7109375" style="1" customWidth="1"/>
    <col min="5890" max="5890" width="18.85546875" style="1" customWidth="1"/>
    <col min="5891" max="5891" width="5.42578125" style="1" customWidth="1"/>
    <col min="5892" max="5892" width="25.85546875" style="1" customWidth="1"/>
    <col min="5893" max="5893" width="15.5703125" style="1" customWidth="1"/>
    <col min="5894" max="5894" width="21.7109375" style="1" bestFit="1" customWidth="1"/>
    <col min="5895" max="5895" width="28.5703125" style="1" customWidth="1"/>
    <col min="5896" max="5896" width="16" style="1" customWidth="1"/>
    <col min="5897" max="5897" width="12.28515625" style="1" customWidth="1"/>
    <col min="5898" max="5898" width="27.7109375" style="1" customWidth="1"/>
    <col min="5899" max="5902" width="5.7109375" style="1" customWidth="1"/>
    <col min="5903" max="5903" width="7.7109375" style="1" customWidth="1"/>
    <col min="5904" max="5904" width="1.42578125" style="1" customWidth="1"/>
    <col min="5905" max="5908" width="6.140625" style="1" customWidth="1"/>
    <col min="5909" max="5909" width="7.85546875" style="1" customWidth="1"/>
    <col min="5910" max="5910" width="34" style="1" customWidth="1"/>
    <col min="5911" max="5912" width="25.42578125" style="1" customWidth="1"/>
    <col min="5913" max="5913" width="51.42578125" style="1" customWidth="1"/>
    <col min="5914" max="6144" width="11.42578125" style="1"/>
    <col min="6145" max="6145" width="17.7109375" style="1" customWidth="1"/>
    <col min="6146" max="6146" width="18.85546875" style="1" customWidth="1"/>
    <col min="6147" max="6147" width="5.42578125" style="1" customWidth="1"/>
    <col min="6148" max="6148" width="25.85546875" style="1" customWidth="1"/>
    <col min="6149" max="6149" width="15.5703125" style="1" customWidth="1"/>
    <col min="6150" max="6150" width="21.7109375" style="1" bestFit="1" customWidth="1"/>
    <col min="6151" max="6151" width="28.5703125" style="1" customWidth="1"/>
    <col min="6152" max="6152" width="16" style="1" customWidth="1"/>
    <col min="6153" max="6153" width="12.28515625" style="1" customWidth="1"/>
    <col min="6154" max="6154" width="27.7109375" style="1" customWidth="1"/>
    <col min="6155" max="6158" width="5.7109375" style="1" customWidth="1"/>
    <col min="6159" max="6159" width="7.7109375" style="1" customWidth="1"/>
    <col min="6160" max="6160" width="1.42578125" style="1" customWidth="1"/>
    <col min="6161" max="6164" width="6.140625" style="1" customWidth="1"/>
    <col min="6165" max="6165" width="7.85546875" style="1" customWidth="1"/>
    <col min="6166" max="6166" width="34" style="1" customWidth="1"/>
    <col min="6167" max="6168" width="25.42578125" style="1" customWidth="1"/>
    <col min="6169" max="6169" width="51.42578125" style="1" customWidth="1"/>
    <col min="6170" max="6400" width="11.42578125" style="1"/>
    <col min="6401" max="6401" width="17.7109375" style="1" customWidth="1"/>
    <col min="6402" max="6402" width="18.85546875" style="1" customWidth="1"/>
    <col min="6403" max="6403" width="5.42578125" style="1" customWidth="1"/>
    <col min="6404" max="6404" width="25.85546875" style="1" customWidth="1"/>
    <col min="6405" max="6405" width="15.5703125" style="1" customWidth="1"/>
    <col min="6406" max="6406" width="21.7109375" style="1" bestFit="1" customWidth="1"/>
    <col min="6407" max="6407" width="28.5703125" style="1" customWidth="1"/>
    <col min="6408" max="6408" width="16" style="1" customWidth="1"/>
    <col min="6409" max="6409" width="12.28515625" style="1" customWidth="1"/>
    <col min="6410" max="6410" width="27.7109375" style="1" customWidth="1"/>
    <col min="6411" max="6414" width="5.7109375" style="1" customWidth="1"/>
    <col min="6415" max="6415" width="7.7109375" style="1" customWidth="1"/>
    <col min="6416" max="6416" width="1.42578125" style="1" customWidth="1"/>
    <col min="6417" max="6420" width="6.140625" style="1" customWidth="1"/>
    <col min="6421" max="6421" width="7.85546875" style="1" customWidth="1"/>
    <col min="6422" max="6422" width="34" style="1" customWidth="1"/>
    <col min="6423" max="6424" width="25.42578125" style="1" customWidth="1"/>
    <col min="6425" max="6425" width="51.42578125" style="1" customWidth="1"/>
    <col min="6426" max="6656" width="11.42578125" style="1"/>
    <col min="6657" max="6657" width="17.7109375" style="1" customWidth="1"/>
    <col min="6658" max="6658" width="18.85546875" style="1" customWidth="1"/>
    <col min="6659" max="6659" width="5.42578125" style="1" customWidth="1"/>
    <col min="6660" max="6660" width="25.85546875" style="1" customWidth="1"/>
    <col min="6661" max="6661" width="15.5703125" style="1" customWidth="1"/>
    <col min="6662" max="6662" width="21.7109375" style="1" bestFit="1" customWidth="1"/>
    <col min="6663" max="6663" width="28.5703125" style="1" customWidth="1"/>
    <col min="6664" max="6664" width="16" style="1" customWidth="1"/>
    <col min="6665" max="6665" width="12.28515625" style="1" customWidth="1"/>
    <col min="6666" max="6666" width="27.7109375" style="1" customWidth="1"/>
    <col min="6667" max="6670" width="5.7109375" style="1" customWidth="1"/>
    <col min="6671" max="6671" width="7.7109375" style="1" customWidth="1"/>
    <col min="6672" max="6672" width="1.42578125" style="1" customWidth="1"/>
    <col min="6673" max="6676" width="6.140625" style="1" customWidth="1"/>
    <col min="6677" max="6677" width="7.85546875" style="1" customWidth="1"/>
    <col min="6678" max="6678" width="34" style="1" customWidth="1"/>
    <col min="6679" max="6680" width="25.42578125" style="1" customWidth="1"/>
    <col min="6681" max="6681" width="51.42578125" style="1" customWidth="1"/>
    <col min="6682" max="6912" width="11.42578125" style="1"/>
    <col min="6913" max="6913" width="17.7109375" style="1" customWidth="1"/>
    <col min="6914" max="6914" width="18.85546875" style="1" customWidth="1"/>
    <col min="6915" max="6915" width="5.42578125" style="1" customWidth="1"/>
    <col min="6916" max="6916" width="25.85546875" style="1" customWidth="1"/>
    <col min="6917" max="6917" width="15.5703125" style="1" customWidth="1"/>
    <col min="6918" max="6918" width="21.7109375" style="1" bestFit="1" customWidth="1"/>
    <col min="6919" max="6919" width="28.5703125" style="1" customWidth="1"/>
    <col min="6920" max="6920" width="16" style="1" customWidth="1"/>
    <col min="6921" max="6921" width="12.28515625" style="1" customWidth="1"/>
    <col min="6922" max="6922" width="27.7109375" style="1" customWidth="1"/>
    <col min="6923" max="6926" width="5.7109375" style="1" customWidth="1"/>
    <col min="6927" max="6927" width="7.7109375" style="1" customWidth="1"/>
    <col min="6928" max="6928" width="1.42578125" style="1" customWidth="1"/>
    <col min="6929" max="6932" width="6.140625" style="1" customWidth="1"/>
    <col min="6933" max="6933" width="7.85546875" style="1" customWidth="1"/>
    <col min="6934" max="6934" width="34" style="1" customWidth="1"/>
    <col min="6935" max="6936" width="25.42578125" style="1" customWidth="1"/>
    <col min="6937" max="6937" width="51.42578125" style="1" customWidth="1"/>
    <col min="6938" max="7168" width="11.42578125" style="1"/>
    <col min="7169" max="7169" width="17.7109375" style="1" customWidth="1"/>
    <col min="7170" max="7170" width="18.85546875" style="1" customWidth="1"/>
    <col min="7171" max="7171" width="5.42578125" style="1" customWidth="1"/>
    <col min="7172" max="7172" width="25.85546875" style="1" customWidth="1"/>
    <col min="7173" max="7173" width="15.5703125" style="1" customWidth="1"/>
    <col min="7174" max="7174" width="21.7109375" style="1" bestFit="1" customWidth="1"/>
    <col min="7175" max="7175" width="28.5703125" style="1" customWidth="1"/>
    <col min="7176" max="7176" width="16" style="1" customWidth="1"/>
    <col min="7177" max="7177" width="12.28515625" style="1" customWidth="1"/>
    <col min="7178" max="7178" width="27.7109375" style="1" customWidth="1"/>
    <col min="7179" max="7182" width="5.7109375" style="1" customWidth="1"/>
    <col min="7183" max="7183" width="7.7109375" style="1" customWidth="1"/>
    <col min="7184" max="7184" width="1.42578125" style="1" customWidth="1"/>
    <col min="7185" max="7188" width="6.140625" style="1" customWidth="1"/>
    <col min="7189" max="7189" width="7.85546875" style="1" customWidth="1"/>
    <col min="7190" max="7190" width="34" style="1" customWidth="1"/>
    <col min="7191" max="7192" width="25.42578125" style="1" customWidth="1"/>
    <col min="7193" max="7193" width="51.42578125" style="1" customWidth="1"/>
    <col min="7194" max="7424" width="11.42578125" style="1"/>
    <col min="7425" max="7425" width="17.7109375" style="1" customWidth="1"/>
    <col min="7426" max="7426" width="18.85546875" style="1" customWidth="1"/>
    <col min="7427" max="7427" width="5.42578125" style="1" customWidth="1"/>
    <col min="7428" max="7428" width="25.85546875" style="1" customWidth="1"/>
    <col min="7429" max="7429" width="15.5703125" style="1" customWidth="1"/>
    <col min="7430" max="7430" width="21.7109375" style="1" bestFit="1" customWidth="1"/>
    <col min="7431" max="7431" width="28.5703125" style="1" customWidth="1"/>
    <col min="7432" max="7432" width="16" style="1" customWidth="1"/>
    <col min="7433" max="7433" width="12.28515625" style="1" customWidth="1"/>
    <col min="7434" max="7434" width="27.7109375" style="1" customWidth="1"/>
    <col min="7435" max="7438" width="5.7109375" style="1" customWidth="1"/>
    <col min="7439" max="7439" width="7.7109375" style="1" customWidth="1"/>
    <col min="7440" max="7440" width="1.42578125" style="1" customWidth="1"/>
    <col min="7441" max="7444" width="6.140625" style="1" customWidth="1"/>
    <col min="7445" max="7445" width="7.85546875" style="1" customWidth="1"/>
    <col min="7446" max="7446" width="34" style="1" customWidth="1"/>
    <col min="7447" max="7448" width="25.42578125" style="1" customWidth="1"/>
    <col min="7449" max="7449" width="51.42578125" style="1" customWidth="1"/>
    <col min="7450" max="7680" width="11.42578125" style="1"/>
    <col min="7681" max="7681" width="17.7109375" style="1" customWidth="1"/>
    <col min="7682" max="7682" width="18.85546875" style="1" customWidth="1"/>
    <col min="7683" max="7683" width="5.42578125" style="1" customWidth="1"/>
    <col min="7684" max="7684" width="25.85546875" style="1" customWidth="1"/>
    <col min="7685" max="7685" width="15.5703125" style="1" customWidth="1"/>
    <col min="7686" max="7686" width="21.7109375" style="1" bestFit="1" customWidth="1"/>
    <col min="7687" max="7687" width="28.5703125" style="1" customWidth="1"/>
    <col min="7688" max="7688" width="16" style="1" customWidth="1"/>
    <col min="7689" max="7689" width="12.28515625" style="1" customWidth="1"/>
    <col min="7690" max="7690" width="27.7109375" style="1" customWidth="1"/>
    <col min="7691" max="7694" width="5.7109375" style="1" customWidth="1"/>
    <col min="7695" max="7695" width="7.7109375" style="1" customWidth="1"/>
    <col min="7696" max="7696" width="1.42578125" style="1" customWidth="1"/>
    <col min="7697" max="7700" width="6.140625" style="1" customWidth="1"/>
    <col min="7701" max="7701" width="7.85546875" style="1" customWidth="1"/>
    <col min="7702" max="7702" width="34" style="1" customWidth="1"/>
    <col min="7703" max="7704" width="25.42578125" style="1" customWidth="1"/>
    <col min="7705" max="7705" width="51.42578125" style="1" customWidth="1"/>
    <col min="7706" max="7936" width="11.42578125" style="1"/>
    <col min="7937" max="7937" width="17.7109375" style="1" customWidth="1"/>
    <col min="7938" max="7938" width="18.85546875" style="1" customWidth="1"/>
    <col min="7939" max="7939" width="5.42578125" style="1" customWidth="1"/>
    <col min="7940" max="7940" width="25.85546875" style="1" customWidth="1"/>
    <col min="7941" max="7941" width="15.5703125" style="1" customWidth="1"/>
    <col min="7942" max="7942" width="21.7109375" style="1" bestFit="1" customWidth="1"/>
    <col min="7943" max="7943" width="28.5703125" style="1" customWidth="1"/>
    <col min="7944" max="7944" width="16" style="1" customWidth="1"/>
    <col min="7945" max="7945" width="12.28515625" style="1" customWidth="1"/>
    <col min="7946" max="7946" width="27.7109375" style="1" customWidth="1"/>
    <col min="7947" max="7950" width="5.7109375" style="1" customWidth="1"/>
    <col min="7951" max="7951" width="7.7109375" style="1" customWidth="1"/>
    <col min="7952" max="7952" width="1.42578125" style="1" customWidth="1"/>
    <col min="7953" max="7956" width="6.140625" style="1" customWidth="1"/>
    <col min="7957" max="7957" width="7.85546875" style="1" customWidth="1"/>
    <col min="7958" max="7958" width="34" style="1" customWidth="1"/>
    <col min="7959" max="7960" width="25.42578125" style="1" customWidth="1"/>
    <col min="7961" max="7961" width="51.42578125" style="1" customWidth="1"/>
    <col min="7962" max="8192" width="11.42578125" style="1"/>
    <col min="8193" max="8193" width="17.7109375" style="1" customWidth="1"/>
    <col min="8194" max="8194" width="18.85546875" style="1" customWidth="1"/>
    <col min="8195" max="8195" width="5.42578125" style="1" customWidth="1"/>
    <col min="8196" max="8196" width="25.85546875" style="1" customWidth="1"/>
    <col min="8197" max="8197" width="15.5703125" style="1" customWidth="1"/>
    <col min="8198" max="8198" width="21.7109375" style="1" bestFit="1" customWidth="1"/>
    <col min="8199" max="8199" width="28.5703125" style="1" customWidth="1"/>
    <col min="8200" max="8200" width="16" style="1" customWidth="1"/>
    <col min="8201" max="8201" width="12.28515625" style="1" customWidth="1"/>
    <col min="8202" max="8202" width="27.7109375" style="1" customWidth="1"/>
    <col min="8203" max="8206" width="5.7109375" style="1" customWidth="1"/>
    <col min="8207" max="8207" width="7.7109375" style="1" customWidth="1"/>
    <col min="8208" max="8208" width="1.42578125" style="1" customWidth="1"/>
    <col min="8209" max="8212" width="6.140625" style="1" customWidth="1"/>
    <col min="8213" max="8213" width="7.85546875" style="1" customWidth="1"/>
    <col min="8214" max="8214" width="34" style="1" customWidth="1"/>
    <col min="8215" max="8216" width="25.42578125" style="1" customWidth="1"/>
    <col min="8217" max="8217" width="51.42578125" style="1" customWidth="1"/>
    <col min="8218" max="8448" width="11.42578125" style="1"/>
    <col min="8449" max="8449" width="17.7109375" style="1" customWidth="1"/>
    <col min="8450" max="8450" width="18.85546875" style="1" customWidth="1"/>
    <col min="8451" max="8451" width="5.42578125" style="1" customWidth="1"/>
    <col min="8452" max="8452" width="25.85546875" style="1" customWidth="1"/>
    <col min="8453" max="8453" width="15.5703125" style="1" customWidth="1"/>
    <col min="8454" max="8454" width="21.7109375" style="1" bestFit="1" customWidth="1"/>
    <col min="8455" max="8455" width="28.5703125" style="1" customWidth="1"/>
    <col min="8456" max="8456" width="16" style="1" customWidth="1"/>
    <col min="8457" max="8457" width="12.28515625" style="1" customWidth="1"/>
    <col min="8458" max="8458" width="27.7109375" style="1" customWidth="1"/>
    <col min="8459" max="8462" width="5.7109375" style="1" customWidth="1"/>
    <col min="8463" max="8463" width="7.7109375" style="1" customWidth="1"/>
    <col min="8464" max="8464" width="1.42578125" style="1" customWidth="1"/>
    <col min="8465" max="8468" width="6.140625" style="1" customWidth="1"/>
    <col min="8469" max="8469" width="7.85546875" style="1" customWidth="1"/>
    <col min="8470" max="8470" width="34" style="1" customWidth="1"/>
    <col min="8471" max="8472" width="25.42578125" style="1" customWidth="1"/>
    <col min="8473" max="8473" width="51.42578125" style="1" customWidth="1"/>
    <col min="8474" max="8704" width="11.42578125" style="1"/>
    <col min="8705" max="8705" width="17.7109375" style="1" customWidth="1"/>
    <col min="8706" max="8706" width="18.85546875" style="1" customWidth="1"/>
    <col min="8707" max="8707" width="5.42578125" style="1" customWidth="1"/>
    <col min="8708" max="8708" width="25.85546875" style="1" customWidth="1"/>
    <col min="8709" max="8709" width="15.5703125" style="1" customWidth="1"/>
    <col min="8710" max="8710" width="21.7109375" style="1" bestFit="1" customWidth="1"/>
    <col min="8711" max="8711" width="28.5703125" style="1" customWidth="1"/>
    <col min="8712" max="8712" width="16" style="1" customWidth="1"/>
    <col min="8713" max="8713" width="12.28515625" style="1" customWidth="1"/>
    <col min="8714" max="8714" width="27.7109375" style="1" customWidth="1"/>
    <col min="8715" max="8718" width="5.7109375" style="1" customWidth="1"/>
    <col min="8719" max="8719" width="7.7109375" style="1" customWidth="1"/>
    <col min="8720" max="8720" width="1.42578125" style="1" customWidth="1"/>
    <col min="8721" max="8724" width="6.140625" style="1" customWidth="1"/>
    <col min="8725" max="8725" width="7.85546875" style="1" customWidth="1"/>
    <col min="8726" max="8726" width="34" style="1" customWidth="1"/>
    <col min="8727" max="8728" width="25.42578125" style="1" customWidth="1"/>
    <col min="8729" max="8729" width="51.42578125" style="1" customWidth="1"/>
    <col min="8730" max="8960" width="11.42578125" style="1"/>
    <col min="8961" max="8961" width="17.7109375" style="1" customWidth="1"/>
    <col min="8962" max="8962" width="18.85546875" style="1" customWidth="1"/>
    <col min="8963" max="8963" width="5.42578125" style="1" customWidth="1"/>
    <col min="8964" max="8964" width="25.85546875" style="1" customWidth="1"/>
    <col min="8965" max="8965" width="15.5703125" style="1" customWidth="1"/>
    <col min="8966" max="8966" width="21.7109375" style="1" bestFit="1" customWidth="1"/>
    <col min="8967" max="8967" width="28.5703125" style="1" customWidth="1"/>
    <col min="8968" max="8968" width="16" style="1" customWidth="1"/>
    <col min="8969" max="8969" width="12.28515625" style="1" customWidth="1"/>
    <col min="8970" max="8970" width="27.7109375" style="1" customWidth="1"/>
    <col min="8971" max="8974" width="5.7109375" style="1" customWidth="1"/>
    <col min="8975" max="8975" width="7.7109375" style="1" customWidth="1"/>
    <col min="8976" max="8976" width="1.42578125" style="1" customWidth="1"/>
    <col min="8977" max="8980" width="6.140625" style="1" customWidth="1"/>
    <col min="8981" max="8981" width="7.85546875" style="1" customWidth="1"/>
    <col min="8982" max="8982" width="34" style="1" customWidth="1"/>
    <col min="8983" max="8984" width="25.42578125" style="1" customWidth="1"/>
    <col min="8985" max="8985" width="51.42578125" style="1" customWidth="1"/>
    <col min="8986" max="9216" width="11.42578125" style="1"/>
    <col min="9217" max="9217" width="17.7109375" style="1" customWidth="1"/>
    <col min="9218" max="9218" width="18.85546875" style="1" customWidth="1"/>
    <col min="9219" max="9219" width="5.42578125" style="1" customWidth="1"/>
    <col min="9220" max="9220" width="25.85546875" style="1" customWidth="1"/>
    <col min="9221" max="9221" width="15.5703125" style="1" customWidth="1"/>
    <col min="9222" max="9222" width="21.7109375" style="1" bestFit="1" customWidth="1"/>
    <col min="9223" max="9223" width="28.5703125" style="1" customWidth="1"/>
    <col min="9224" max="9224" width="16" style="1" customWidth="1"/>
    <col min="9225" max="9225" width="12.28515625" style="1" customWidth="1"/>
    <col min="9226" max="9226" width="27.7109375" style="1" customWidth="1"/>
    <col min="9227" max="9230" width="5.7109375" style="1" customWidth="1"/>
    <col min="9231" max="9231" width="7.7109375" style="1" customWidth="1"/>
    <col min="9232" max="9232" width="1.42578125" style="1" customWidth="1"/>
    <col min="9233" max="9236" width="6.140625" style="1" customWidth="1"/>
    <col min="9237" max="9237" width="7.85546875" style="1" customWidth="1"/>
    <col min="9238" max="9238" width="34" style="1" customWidth="1"/>
    <col min="9239" max="9240" width="25.42578125" style="1" customWidth="1"/>
    <col min="9241" max="9241" width="51.42578125" style="1" customWidth="1"/>
    <col min="9242" max="9472" width="11.42578125" style="1"/>
    <col min="9473" max="9473" width="17.7109375" style="1" customWidth="1"/>
    <col min="9474" max="9474" width="18.85546875" style="1" customWidth="1"/>
    <col min="9475" max="9475" width="5.42578125" style="1" customWidth="1"/>
    <col min="9476" max="9476" width="25.85546875" style="1" customWidth="1"/>
    <col min="9477" max="9477" width="15.5703125" style="1" customWidth="1"/>
    <col min="9478" max="9478" width="21.7109375" style="1" bestFit="1" customWidth="1"/>
    <col min="9479" max="9479" width="28.5703125" style="1" customWidth="1"/>
    <col min="9480" max="9480" width="16" style="1" customWidth="1"/>
    <col min="9481" max="9481" width="12.28515625" style="1" customWidth="1"/>
    <col min="9482" max="9482" width="27.7109375" style="1" customWidth="1"/>
    <col min="9483" max="9486" width="5.7109375" style="1" customWidth="1"/>
    <col min="9487" max="9487" width="7.7109375" style="1" customWidth="1"/>
    <col min="9488" max="9488" width="1.42578125" style="1" customWidth="1"/>
    <col min="9489" max="9492" width="6.140625" style="1" customWidth="1"/>
    <col min="9493" max="9493" width="7.85546875" style="1" customWidth="1"/>
    <col min="9494" max="9494" width="34" style="1" customWidth="1"/>
    <col min="9495" max="9496" width="25.42578125" style="1" customWidth="1"/>
    <col min="9497" max="9497" width="51.42578125" style="1" customWidth="1"/>
    <col min="9498" max="9728" width="11.42578125" style="1"/>
    <col min="9729" max="9729" width="17.7109375" style="1" customWidth="1"/>
    <col min="9730" max="9730" width="18.85546875" style="1" customWidth="1"/>
    <col min="9731" max="9731" width="5.42578125" style="1" customWidth="1"/>
    <col min="9732" max="9732" width="25.85546875" style="1" customWidth="1"/>
    <col min="9733" max="9733" width="15.5703125" style="1" customWidth="1"/>
    <col min="9734" max="9734" width="21.7109375" style="1" bestFit="1" customWidth="1"/>
    <col min="9735" max="9735" width="28.5703125" style="1" customWidth="1"/>
    <col min="9736" max="9736" width="16" style="1" customWidth="1"/>
    <col min="9737" max="9737" width="12.28515625" style="1" customWidth="1"/>
    <col min="9738" max="9738" width="27.7109375" style="1" customWidth="1"/>
    <col min="9739" max="9742" width="5.7109375" style="1" customWidth="1"/>
    <col min="9743" max="9743" width="7.7109375" style="1" customWidth="1"/>
    <col min="9744" max="9744" width="1.42578125" style="1" customWidth="1"/>
    <col min="9745" max="9748" width="6.140625" style="1" customWidth="1"/>
    <col min="9749" max="9749" width="7.85546875" style="1" customWidth="1"/>
    <col min="9750" max="9750" width="34" style="1" customWidth="1"/>
    <col min="9751" max="9752" width="25.42578125" style="1" customWidth="1"/>
    <col min="9753" max="9753" width="51.42578125" style="1" customWidth="1"/>
    <col min="9754" max="9984" width="11.42578125" style="1"/>
    <col min="9985" max="9985" width="17.7109375" style="1" customWidth="1"/>
    <col min="9986" max="9986" width="18.85546875" style="1" customWidth="1"/>
    <col min="9987" max="9987" width="5.42578125" style="1" customWidth="1"/>
    <col min="9988" max="9988" width="25.85546875" style="1" customWidth="1"/>
    <col min="9989" max="9989" width="15.5703125" style="1" customWidth="1"/>
    <col min="9990" max="9990" width="21.7109375" style="1" bestFit="1" customWidth="1"/>
    <col min="9991" max="9991" width="28.5703125" style="1" customWidth="1"/>
    <col min="9992" max="9992" width="16" style="1" customWidth="1"/>
    <col min="9993" max="9993" width="12.28515625" style="1" customWidth="1"/>
    <col min="9994" max="9994" width="27.7109375" style="1" customWidth="1"/>
    <col min="9995" max="9998" width="5.7109375" style="1" customWidth="1"/>
    <col min="9999" max="9999" width="7.7109375" style="1" customWidth="1"/>
    <col min="10000" max="10000" width="1.42578125" style="1" customWidth="1"/>
    <col min="10001" max="10004" width="6.140625" style="1" customWidth="1"/>
    <col min="10005" max="10005" width="7.85546875" style="1" customWidth="1"/>
    <col min="10006" max="10006" width="34" style="1" customWidth="1"/>
    <col min="10007" max="10008" width="25.42578125" style="1" customWidth="1"/>
    <col min="10009" max="10009" width="51.42578125" style="1" customWidth="1"/>
    <col min="10010" max="10240" width="11.42578125" style="1"/>
    <col min="10241" max="10241" width="17.71093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21.7109375" style="1" bestFit="1" customWidth="1"/>
    <col min="10247" max="10247" width="28.5703125" style="1" customWidth="1"/>
    <col min="10248" max="10248" width="16" style="1" customWidth="1"/>
    <col min="10249" max="10249" width="12.28515625" style="1" customWidth="1"/>
    <col min="10250" max="10250" width="27.7109375" style="1" customWidth="1"/>
    <col min="10251" max="10254" width="5.7109375" style="1" customWidth="1"/>
    <col min="10255" max="10255" width="7.7109375" style="1" customWidth="1"/>
    <col min="10256" max="10256" width="1.42578125" style="1" customWidth="1"/>
    <col min="10257" max="10260" width="6.140625" style="1" customWidth="1"/>
    <col min="10261" max="10261" width="7.85546875" style="1" customWidth="1"/>
    <col min="10262" max="10262" width="34" style="1" customWidth="1"/>
    <col min="10263" max="10264" width="25.42578125" style="1" customWidth="1"/>
    <col min="10265" max="10265" width="51.42578125" style="1" customWidth="1"/>
    <col min="10266" max="10496" width="11.42578125" style="1"/>
    <col min="10497" max="10497" width="17.71093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21.7109375" style="1" bestFit="1" customWidth="1"/>
    <col min="10503" max="10503" width="28.5703125" style="1" customWidth="1"/>
    <col min="10504" max="10504" width="16" style="1" customWidth="1"/>
    <col min="10505" max="10505" width="12.28515625" style="1" customWidth="1"/>
    <col min="10506" max="10506" width="27.7109375" style="1" customWidth="1"/>
    <col min="10507" max="10510" width="5.7109375" style="1" customWidth="1"/>
    <col min="10511" max="10511" width="7.7109375" style="1" customWidth="1"/>
    <col min="10512" max="10512" width="1.42578125" style="1" customWidth="1"/>
    <col min="10513" max="10516" width="6.140625" style="1" customWidth="1"/>
    <col min="10517" max="10517" width="7.85546875" style="1" customWidth="1"/>
    <col min="10518" max="10518" width="34" style="1" customWidth="1"/>
    <col min="10519" max="10520" width="25.42578125" style="1" customWidth="1"/>
    <col min="10521" max="10521" width="51.42578125" style="1" customWidth="1"/>
    <col min="10522" max="10752" width="11.42578125" style="1"/>
    <col min="10753" max="10753" width="17.71093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21.7109375" style="1" bestFit="1" customWidth="1"/>
    <col min="10759" max="10759" width="28.5703125" style="1" customWidth="1"/>
    <col min="10760" max="10760" width="16" style="1" customWidth="1"/>
    <col min="10761" max="10761" width="12.28515625" style="1" customWidth="1"/>
    <col min="10762" max="10762" width="27.7109375" style="1" customWidth="1"/>
    <col min="10763" max="10766" width="5.7109375" style="1" customWidth="1"/>
    <col min="10767" max="10767" width="7.7109375" style="1" customWidth="1"/>
    <col min="10768" max="10768" width="1.42578125" style="1" customWidth="1"/>
    <col min="10769" max="10772" width="6.140625" style="1" customWidth="1"/>
    <col min="10773" max="10773" width="7.85546875" style="1" customWidth="1"/>
    <col min="10774" max="10774" width="34" style="1" customWidth="1"/>
    <col min="10775" max="10776" width="25.42578125" style="1" customWidth="1"/>
    <col min="10777" max="10777" width="51.42578125" style="1" customWidth="1"/>
    <col min="10778" max="11008" width="11.42578125" style="1"/>
    <col min="11009" max="11009" width="17.71093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21.7109375" style="1" bestFit="1" customWidth="1"/>
    <col min="11015" max="11015" width="28.5703125" style="1" customWidth="1"/>
    <col min="11016" max="11016" width="16" style="1" customWidth="1"/>
    <col min="11017" max="11017" width="12.28515625" style="1" customWidth="1"/>
    <col min="11018" max="11018" width="27.7109375" style="1" customWidth="1"/>
    <col min="11019" max="11022" width="5.7109375" style="1" customWidth="1"/>
    <col min="11023" max="11023" width="7.7109375" style="1" customWidth="1"/>
    <col min="11024" max="11024" width="1.42578125" style="1" customWidth="1"/>
    <col min="11025" max="11028" width="6.140625" style="1" customWidth="1"/>
    <col min="11029" max="11029" width="7.85546875" style="1" customWidth="1"/>
    <col min="11030" max="11030" width="34" style="1" customWidth="1"/>
    <col min="11031" max="11032" width="25.42578125" style="1" customWidth="1"/>
    <col min="11033" max="11033" width="51.42578125" style="1" customWidth="1"/>
    <col min="11034" max="11264" width="11.42578125" style="1"/>
    <col min="11265" max="11265" width="17.71093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21.7109375" style="1" bestFit="1" customWidth="1"/>
    <col min="11271" max="11271" width="28.5703125" style="1" customWidth="1"/>
    <col min="11272" max="11272" width="16" style="1" customWidth="1"/>
    <col min="11273" max="11273" width="12.28515625" style="1" customWidth="1"/>
    <col min="11274" max="11274" width="27.7109375" style="1" customWidth="1"/>
    <col min="11275" max="11278" width="5.7109375" style="1" customWidth="1"/>
    <col min="11279" max="11279" width="7.7109375" style="1" customWidth="1"/>
    <col min="11280" max="11280" width="1.42578125" style="1" customWidth="1"/>
    <col min="11281" max="11284" width="6.140625" style="1" customWidth="1"/>
    <col min="11285" max="11285" width="7.85546875" style="1" customWidth="1"/>
    <col min="11286" max="11286" width="34" style="1" customWidth="1"/>
    <col min="11287" max="11288" width="25.42578125" style="1" customWidth="1"/>
    <col min="11289" max="11289" width="51.42578125" style="1" customWidth="1"/>
    <col min="11290" max="11520" width="11.42578125" style="1"/>
    <col min="11521" max="11521" width="17.71093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21.7109375" style="1" bestFit="1" customWidth="1"/>
    <col min="11527" max="11527" width="28.5703125" style="1" customWidth="1"/>
    <col min="11528" max="11528" width="16" style="1" customWidth="1"/>
    <col min="11529" max="11529" width="12.28515625" style="1" customWidth="1"/>
    <col min="11530" max="11530" width="27.7109375" style="1" customWidth="1"/>
    <col min="11531" max="11534" width="5.7109375" style="1" customWidth="1"/>
    <col min="11535" max="11535" width="7.7109375" style="1" customWidth="1"/>
    <col min="11536" max="11536" width="1.42578125" style="1" customWidth="1"/>
    <col min="11537" max="11540" width="6.140625" style="1" customWidth="1"/>
    <col min="11541" max="11541" width="7.85546875" style="1" customWidth="1"/>
    <col min="11542" max="11542" width="34" style="1" customWidth="1"/>
    <col min="11543" max="11544" width="25.42578125" style="1" customWidth="1"/>
    <col min="11545" max="11545" width="51.42578125" style="1" customWidth="1"/>
    <col min="11546" max="11776" width="11.42578125" style="1"/>
    <col min="11777" max="11777" width="17.71093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21.7109375" style="1" bestFit="1" customWidth="1"/>
    <col min="11783" max="11783" width="28.5703125" style="1" customWidth="1"/>
    <col min="11784" max="11784" width="16" style="1" customWidth="1"/>
    <col min="11785" max="11785" width="12.28515625" style="1" customWidth="1"/>
    <col min="11786" max="11786" width="27.7109375" style="1" customWidth="1"/>
    <col min="11787" max="11790" width="5.7109375" style="1" customWidth="1"/>
    <col min="11791" max="11791" width="7.7109375" style="1" customWidth="1"/>
    <col min="11792" max="11792" width="1.42578125" style="1" customWidth="1"/>
    <col min="11793" max="11796" width="6.140625" style="1" customWidth="1"/>
    <col min="11797" max="11797" width="7.85546875" style="1" customWidth="1"/>
    <col min="11798" max="11798" width="34" style="1" customWidth="1"/>
    <col min="11799" max="11800" width="25.42578125" style="1" customWidth="1"/>
    <col min="11801" max="11801" width="51.42578125" style="1" customWidth="1"/>
    <col min="11802" max="12032" width="11.42578125" style="1"/>
    <col min="12033" max="12033" width="17.71093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21.7109375" style="1" bestFit="1" customWidth="1"/>
    <col min="12039" max="12039" width="28.5703125" style="1" customWidth="1"/>
    <col min="12040" max="12040" width="16" style="1" customWidth="1"/>
    <col min="12041" max="12041" width="12.28515625" style="1" customWidth="1"/>
    <col min="12042" max="12042" width="27.7109375" style="1" customWidth="1"/>
    <col min="12043" max="12046" width="5.7109375" style="1" customWidth="1"/>
    <col min="12047" max="12047" width="7.7109375" style="1" customWidth="1"/>
    <col min="12048" max="12048" width="1.42578125" style="1" customWidth="1"/>
    <col min="12049" max="12052" width="6.140625" style="1" customWidth="1"/>
    <col min="12053" max="12053" width="7.85546875" style="1" customWidth="1"/>
    <col min="12054" max="12054" width="34" style="1" customWidth="1"/>
    <col min="12055" max="12056" width="25.42578125" style="1" customWidth="1"/>
    <col min="12057" max="12057" width="51.42578125" style="1" customWidth="1"/>
    <col min="12058" max="12288" width="11.42578125" style="1"/>
    <col min="12289" max="12289" width="17.71093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21.7109375" style="1" bestFit="1" customWidth="1"/>
    <col min="12295" max="12295" width="28.5703125" style="1" customWidth="1"/>
    <col min="12296" max="12296" width="16" style="1" customWidth="1"/>
    <col min="12297" max="12297" width="12.28515625" style="1" customWidth="1"/>
    <col min="12298" max="12298" width="27.7109375" style="1" customWidth="1"/>
    <col min="12299" max="12302" width="5.7109375" style="1" customWidth="1"/>
    <col min="12303" max="12303" width="7.7109375" style="1" customWidth="1"/>
    <col min="12304" max="12304" width="1.42578125" style="1" customWidth="1"/>
    <col min="12305" max="12308" width="6.140625" style="1" customWidth="1"/>
    <col min="12309" max="12309" width="7.85546875" style="1" customWidth="1"/>
    <col min="12310" max="12310" width="34" style="1" customWidth="1"/>
    <col min="12311" max="12312" width="25.42578125" style="1" customWidth="1"/>
    <col min="12313" max="12313" width="51.42578125" style="1" customWidth="1"/>
    <col min="12314" max="12544" width="11.42578125" style="1"/>
    <col min="12545" max="12545" width="17.71093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21.7109375" style="1" bestFit="1" customWidth="1"/>
    <col min="12551" max="12551" width="28.5703125" style="1" customWidth="1"/>
    <col min="12552" max="12552" width="16" style="1" customWidth="1"/>
    <col min="12553" max="12553" width="12.28515625" style="1" customWidth="1"/>
    <col min="12554" max="12554" width="27.7109375" style="1" customWidth="1"/>
    <col min="12555" max="12558" width="5.7109375" style="1" customWidth="1"/>
    <col min="12559" max="12559" width="7.7109375" style="1" customWidth="1"/>
    <col min="12560" max="12560" width="1.42578125" style="1" customWidth="1"/>
    <col min="12561" max="12564" width="6.140625" style="1" customWidth="1"/>
    <col min="12565" max="12565" width="7.85546875" style="1" customWidth="1"/>
    <col min="12566" max="12566" width="34" style="1" customWidth="1"/>
    <col min="12567" max="12568" width="25.42578125" style="1" customWidth="1"/>
    <col min="12569" max="12569" width="51.42578125" style="1" customWidth="1"/>
    <col min="12570" max="12800" width="11.42578125" style="1"/>
    <col min="12801" max="12801" width="17.71093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21.7109375" style="1" bestFit="1" customWidth="1"/>
    <col min="12807" max="12807" width="28.5703125" style="1" customWidth="1"/>
    <col min="12808" max="12808" width="16" style="1" customWidth="1"/>
    <col min="12809" max="12809" width="12.28515625" style="1" customWidth="1"/>
    <col min="12810" max="12810" width="27.7109375" style="1" customWidth="1"/>
    <col min="12811" max="12814" width="5.7109375" style="1" customWidth="1"/>
    <col min="12815" max="12815" width="7.7109375" style="1" customWidth="1"/>
    <col min="12816" max="12816" width="1.42578125" style="1" customWidth="1"/>
    <col min="12817" max="12820" width="6.140625" style="1" customWidth="1"/>
    <col min="12821" max="12821" width="7.85546875" style="1" customWidth="1"/>
    <col min="12822" max="12822" width="34" style="1" customWidth="1"/>
    <col min="12823" max="12824" width="25.42578125" style="1" customWidth="1"/>
    <col min="12825" max="12825" width="51.42578125" style="1" customWidth="1"/>
    <col min="12826" max="13056" width="11.42578125" style="1"/>
    <col min="13057" max="13057" width="17.71093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21.7109375" style="1" bestFit="1" customWidth="1"/>
    <col min="13063" max="13063" width="28.5703125" style="1" customWidth="1"/>
    <col min="13064" max="13064" width="16" style="1" customWidth="1"/>
    <col min="13065" max="13065" width="12.28515625" style="1" customWidth="1"/>
    <col min="13066" max="13066" width="27.7109375" style="1" customWidth="1"/>
    <col min="13067" max="13070" width="5.7109375" style="1" customWidth="1"/>
    <col min="13071" max="13071" width="7.7109375" style="1" customWidth="1"/>
    <col min="13072" max="13072" width="1.42578125" style="1" customWidth="1"/>
    <col min="13073" max="13076" width="6.140625" style="1" customWidth="1"/>
    <col min="13077" max="13077" width="7.85546875" style="1" customWidth="1"/>
    <col min="13078" max="13078" width="34" style="1" customWidth="1"/>
    <col min="13079" max="13080" width="25.42578125" style="1" customWidth="1"/>
    <col min="13081" max="13081" width="51.42578125" style="1" customWidth="1"/>
    <col min="13082" max="13312" width="11.42578125" style="1"/>
    <col min="13313" max="13313" width="17.71093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21.7109375" style="1" bestFit="1" customWidth="1"/>
    <col min="13319" max="13319" width="28.5703125" style="1" customWidth="1"/>
    <col min="13320" max="13320" width="16" style="1" customWidth="1"/>
    <col min="13321" max="13321" width="12.28515625" style="1" customWidth="1"/>
    <col min="13322" max="13322" width="27.7109375" style="1" customWidth="1"/>
    <col min="13323" max="13326" width="5.7109375" style="1" customWidth="1"/>
    <col min="13327" max="13327" width="7.7109375" style="1" customWidth="1"/>
    <col min="13328" max="13328" width="1.42578125" style="1" customWidth="1"/>
    <col min="13329" max="13332" width="6.140625" style="1" customWidth="1"/>
    <col min="13333" max="13333" width="7.85546875" style="1" customWidth="1"/>
    <col min="13334" max="13334" width="34" style="1" customWidth="1"/>
    <col min="13335" max="13336" width="25.42578125" style="1" customWidth="1"/>
    <col min="13337" max="13337" width="51.42578125" style="1" customWidth="1"/>
    <col min="13338" max="13568" width="11.42578125" style="1"/>
    <col min="13569" max="13569" width="17.71093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21.7109375" style="1" bestFit="1" customWidth="1"/>
    <col min="13575" max="13575" width="28.5703125" style="1" customWidth="1"/>
    <col min="13576" max="13576" width="16" style="1" customWidth="1"/>
    <col min="13577" max="13577" width="12.28515625" style="1" customWidth="1"/>
    <col min="13578" max="13578" width="27.7109375" style="1" customWidth="1"/>
    <col min="13579" max="13582" width="5.7109375" style="1" customWidth="1"/>
    <col min="13583" max="13583" width="7.7109375" style="1" customWidth="1"/>
    <col min="13584" max="13584" width="1.42578125" style="1" customWidth="1"/>
    <col min="13585" max="13588" width="6.140625" style="1" customWidth="1"/>
    <col min="13589" max="13589" width="7.85546875" style="1" customWidth="1"/>
    <col min="13590" max="13590" width="34" style="1" customWidth="1"/>
    <col min="13591" max="13592" width="25.42578125" style="1" customWidth="1"/>
    <col min="13593" max="13593" width="51.42578125" style="1" customWidth="1"/>
    <col min="13594" max="13824" width="11.42578125" style="1"/>
    <col min="13825" max="13825" width="17.71093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21.7109375" style="1" bestFit="1" customWidth="1"/>
    <col min="13831" max="13831" width="28.5703125" style="1" customWidth="1"/>
    <col min="13832" max="13832" width="16" style="1" customWidth="1"/>
    <col min="13833" max="13833" width="12.28515625" style="1" customWidth="1"/>
    <col min="13834" max="13834" width="27.7109375" style="1" customWidth="1"/>
    <col min="13835" max="13838" width="5.7109375" style="1" customWidth="1"/>
    <col min="13839" max="13839" width="7.7109375" style="1" customWidth="1"/>
    <col min="13840" max="13840" width="1.42578125" style="1" customWidth="1"/>
    <col min="13841" max="13844" width="6.140625" style="1" customWidth="1"/>
    <col min="13845" max="13845" width="7.85546875" style="1" customWidth="1"/>
    <col min="13846" max="13846" width="34" style="1" customWidth="1"/>
    <col min="13847" max="13848" width="25.42578125" style="1" customWidth="1"/>
    <col min="13849" max="13849" width="51.42578125" style="1" customWidth="1"/>
    <col min="13850" max="14080" width="11.42578125" style="1"/>
    <col min="14081" max="14081" width="17.71093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21.7109375" style="1" bestFit="1" customWidth="1"/>
    <col min="14087" max="14087" width="28.5703125" style="1" customWidth="1"/>
    <col min="14088" max="14088" width="16" style="1" customWidth="1"/>
    <col min="14089" max="14089" width="12.28515625" style="1" customWidth="1"/>
    <col min="14090" max="14090" width="27.7109375" style="1" customWidth="1"/>
    <col min="14091" max="14094" width="5.7109375" style="1" customWidth="1"/>
    <col min="14095" max="14095" width="7.7109375" style="1" customWidth="1"/>
    <col min="14096" max="14096" width="1.42578125" style="1" customWidth="1"/>
    <col min="14097" max="14100" width="6.140625" style="1" customWidth="1"/>
    <col min="14101" max="14101" width="7.85546875" style="1" customWidth="1"/>
    <col min="14102" max="14102" width="34" style="1" customWidth="1"/>
    <col min="14103" max="14104" width="25.42578125" style="1" customWidth="1"/>
    <col min="14105" max="14105" width="51.42578125" style="1" customWidth="1"/>
    <col min="14106" max="14336" width="11.42578125" style="1"/>
    <col min="14337" max="14337" width="17.71093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21.7109375" style="1" bestFit="1" customWidth="1"/>
    <col min="14343" max="14343" width="28.5703125" style="1" customWidth="1"/>
    <col min="14344" max="14344" width="16" style="1" customWidth="1"/>
    <col min="14345" max="14345" width="12.28515625" style="1" customWidth="1"/>
    <col min="14346" max="14346" width="27.7109375" style="1" customWidth="1"/>
    <col min="14347" max="14350" width="5.7109375" style="1" customWidth="1"/>
    <col min="14351" max="14351" width="7.7109375" style="1" customWidth="1"/>
    <col min="14352" max="14352" width="1.42578125" style="1" customWidth="1"/>
    <col min="14353" max="14356" width="6.140625" style="1" customWidth="1"/>
    <col min="14357" max="14357" width="7.85546875" style="1" customWidth="1"/>
    <col min="14358" max="14358" width="34" style="1" customWidth="1"/>
    <col min="14359" max="14360" width="25.42578125" style="1" customWidth="1"/>
    <col min="14361" max="14361" width="51.42578125" style="1" customWidth="1"/>
    <col min="14362" max="14592" width="11.42578125" style="1"/>
    <col min="14593" max="14593" width="17.71093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21.7109375" style="1" bestFit="1" customWidth="1"/>
    <col min="14599" max="14599" width="28.5703125" style="1" customWidth="1"/>
    <col min="14600" max="14600" width="16" style="1" customWidth="1"/>
    <col min="14601" max="14601" width="12.28515625" style="1" customWidth="1"/>
    <col min="14602" max="14602" width="27.7109375" style="1" customWidth="1"/>
    <col min="14603" max="14606" width="5.7109375" style="1" customWidth="1"/>
    <col min="14607" max="14607" width="7.7109375" style="1" customWidth="1"/>
    <col min="14608" max="14608" width="1.42578125" style="1" customWidth="1"/>
    <col min="14609" max="14612" width="6.140625" style="1" customWidth="1"/>
    <col min="14613" max="14613" width="7.85546875" style="1" customWidth="1"/>
    <col min="14614" max="14614" width="34" style="1" customWidth="1"/>
    <col min="14615" max="14616" width="25.42578125" style="1" customWidth="1"/>
    <col min="14617" max="14617" width="51.42578125" style="1" customWidth="1"/>
    <col min="14618" max="14848" width="11.42578125" style="1"/>
    <col min="14849" max="14849" width="17.71093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21.7109375" style="1" bestFit="1" customWidth="1"/>
    <col min="14855" max="14855" width="28.5703125" style="1" customWidth="1"/>
    <col min="14856" max="14856" width="16" style="1" customWidth="1"/>
    <col min="14857" max="14857" width="12.28515625" style="1" customWidth="1"/>
    <col min="14858" max="14858" width="27.7109375" style="1" customWidth="1"/>
    <col min="14859" max="14862" width="5.7109375" style="1" customWidth="1"/>
    <col min="14863" max="14863" width="7.7109375" style="1" customWidth="1"/>
    <col min="14864" max="14864" width="1.42578125" style="1" customWidth="1"/>
    <col min="14865" max="14868" width="6.140625" style="1" customWidth="1"/>
    <col min="14869" max="14869" width="7.85546875" style="1" customWidth="1"/>
    <col min="14870" max="14870" width="34" style="1" customWidth="1"/>
    <col min="14871" max="14872" width="25.42578125" style="1" customWidth="1"/>
    <col min="14873" max="14873" width="51.42578125" style="1" customWidth="1"/>
    <col min="14874" max="15104" width="11.42578125" style="1"/>
    <col min="15105" max="15105" width="17.71093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21.7109375" style="1" bestFit="1" customWidth="1"/>
    <col min="15111" max="15111" width="28.5703125" style="1" customWidth="1"/>
    <col min="15112" max="15112" width="16" style="1" customWidth="1"/>
    <col min="15113" max="15113" width="12.28515625" style="1" customWidth="1"/>
    <col min="15114" max="15114" width="27.7109375" style="1" customWidth="1"/>
    <col min="15115" max="15118" width="5.7109375" style="1" customWidth="1"/>
    <col min="15119" max="15119" width="7.7109375" style="1" customWidth="1"/>
    <col min="15120" max="15120" width="1.42578125" style="1" customWidth="1"/>
    <col min="15121" max="15124" width="6.140625" style="1" customWidth="1"/>
    <col min="15125" max="15125" width="7.85546875" style="1" customWidth="1"/>
    <col min="15126" max="15126" width="34" style="1" customWidth="1"/>
    <col min="15127" max="15128" width="25.42578125" style="1" customWidth="1"/>
    <col min="15129" max="15129" width="51.42578125" style="1" customWidth="1"/>
    <col min="15130" max="15360" width="11.42578125" style="1"/>
    <col min="15361" max="15361" width="17.71093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21.7109375" style="1" bestFit="1" customWidth="1"/>
    <col min="15367" max="15367" width="28.5703125" style="1" customWidth="1"/>
    <col min="15368" max="15368" width="16" style="1" customWidth="1"/>
    <col min="15369" max="15369" width="12.28515625" style="1" customWidth="1"/>
    <col min="15370" max="15370" width="27.7109375" style="1" customWidth="1"/>
    <col min="15371" max="15374" width="5.7109375" style="1" customWidth="1"/>
    <col min="15375" max="15375" width="7.7109375" style="1" customWidth="1"/>
    <col min="15376" max="15376" width="1.42578125" style="1" customWidth="1"/>
    <col min="15377" max="15380" width="6.140625" style="1" customWidth="1"/>
    <col min="15381" max="15381" width="7.85546875" style="1" customWidth="1"/>
    <col min="15382" max="15382" width="34" style="1" customWidth="1"/>
    <col min="15383" max="15384" width="25.42578125" style="1" customWidth="1"/>
    <col min="15385" max="15385" width="51.42578125" style="1" customWidth="1"/>
    <col min="15386" max="15616" width="11.42578125" style="1"/>
    <col min="15617" max="15617" width="17.71093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21.7109375" style="1" bestFit="1" customWidth="1"/>
    <col min="15623" max="15623" width="28.5703125" style="1" customWidth="1"/>
    <col min="15624" max="15624" width="16" style="1" customWidth="1"/>
    <col min="15625" max="15625" width="12.28515625" style="1" customWidth="1"/>
    <col min="15626" max="15626" width="27.7109375" style="1" customWidth="1"/>
    <col min="15627" max="15630" width="5.7109375" style="1" customWidth="1"/>
    <col min="15631" max="15631" width="7.7109375" style="1" customWidth="1"/>
    <col min="15632" max="15632" width="1.42578125" style="1" customWidth="1"/>
    <col min="15633" max="15636" width="6.140625" style="1" customWidth="1"/>
    <col min="15637" max="15637" width="7.85546875" style="1" customWidth="1"/>
    <col min="15638" max="15638" width="34" style="1" customWidth="1"/>
    <col min="15639" max="15640" width="25.42578125" style="1" customWidth="1"/>
    <col min="15641" max="15641" width="51.42578125" style="1" customWidth="1"/>
    <col min="15642" max="15872" width="11.42578125" style="1"/>
    <col min="15873" max="15873" width="17.71093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21.7109375" style="1" bestFit="1" customWidth="1"/>
    <col min="15879" max="15879" width="28.5703125" style="1" customWidth="1"/>
    <col min="15880" max="15880" width="16" style="1" customWidth="1"/>
    <col min="15881" max="15881" width="12.28515625" style="1" customWidth="1"/>
    <col min="15882" max="15882" width="27.7109375" style="1" customWidth="1"/>
    <col min="15883" max="15886" width="5.7109375" style="1" customWidth="1"/>
    <col min="15887" max="15887" width="7.7109375" style="1" customWidth="1"/>
    <col min="15888" max="15888" width="1.42578125" style="1" customWidth="1"/>
    <col min="15889" max="15892" width="6.140625" style="1" customWidth="1"/>
    <col min="15893" max="15893" width="7.85546875" style="1" customWidth="1"/>
    <col min="15894" max="15894" width="34" style="1" customWidth="1"/>
    <col min="15895" max="15896" width="25.42578125" style="1" customWidth="1"/>
    <col min="15897" max="15897" width="51.42578125" style="1" customWidth="1"/>
    <col min="15898" max="16128" width="11.42578125" style="1"/>
    <col min="16129" max="16129" width="17.71093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21.7109375" style="1" bestFit="1" customWidth="1"/>
    <col min="16135" max="16135" width="28.5703125" style="1" customWidth="1"/>
    <col min="16136" max="16136" width="16" style="1" customWidth="1"/>
    <col min="16137" max="16137" width="12.28515625" style="1" customWidth="1"/>
    <col min="16138" max="16138" width="27.7109375" style="1" customWidth="1"/>
    <col min="16139" max="16142" width="5.7109375" style="1" customWidth="1"/>
    <col min="16143" max="16143" width="7.7109375" style="1" customWidth="1"/>
    <col min="16144" max="16144" width="1.42578125" style="1" customWidth="1"/>
    <col min="16145" max="16148" width="6.140625" style="1" customWidth="1"/>
    <col min="16149" max="16149" width="7.85546875" style="1" customWidth="1"/>
    <col min="16150" max="16150" width="34" style="1" customWidth="1"/>
    <col min="16151" max="16152" width="25.42578125" style="1" customWidth="1"/>
    <col min="16153" max="16153" width="51.42578125" style="1" customWidth="1"/>
    <col min="16154" max="16384" width="11.425781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6.149999999999999" customHeight="1" thickBot="1" x14ac:dyDescent="0.3">
      <c r="A7" s="9" t="s">
        <v>7</v>
      </c>
      <c r="B7" s="229" t="s">
        <v>881</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5" ht="42.7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c r="Y10" s="125"/>
    </row>
    <row r="11" spans="1:25" ht="105" x14ac:dyDescent="0.25">
      <c r="A11" s="208" t="s">
        <v>630</v>
      </c>
      <c r="B11" s="216" t="s">
        <v>631</v>
      </c>
      <c r="C11" s="408">
        <v>1</v>
      </c>
      <c r="D11" s="216" t="s">
        <v>632</v>
      </c>
      <c r="E11" s="216" t="s">
        <v>633</v>
      </c>
      <c r="F11" s="54" t="s">
        <v>634</v>
      </c>
      <c r="G11" s="140" t="s">
        <v>635</v>
      </c>
      <c r="H11" s="46">
        <v>1</v>
      </c>
      <c r="I11" s="44" t="s">
        <v>125</v>
      </c>
      <c r="J11" s="44" t="s">
        <v>636</v>
      </c>
      <c r="K11" s="141">
        <v>0.25</v>
      </c>
      <c r="L11" s="141">
        <v>0.25</v>
      </c>
      <c r="M11" s="141">
        <v>0.25</v>
      </c>
      <c r="N11" s="141">
        <v>0.25</v>
      </c>
      <c r="O11" s="142">
        <f>SUM(K11:N11)</f>
        <v>1</v>
      </c>
      <c r="P11" s="209"/>
      <c r="Q11" s="22"/>
      <c r="R11" s="22"/>
      <c r="S11" s="22"/>
      <c r="T11" s="22"/>
      <c r="U11" s="22"/>
      <c r="V11" s="22"/>
      <c r="W11" s="23"/>
      <c r="X11" s="23"/>
      <c r="Y11" s="143">
        <f>80%/80%</f>
        <v>1</v>
      </c>
    </row>
    <row r="12" spans="1:25" ht="105" x14ac:dyDescent="0.25">
      <c r="A12" s="208"/>
      <c r="B12" s="217"/>
      <c r="C12" s="409"/>
      <c r="D12" s="218"/>
      <c r="E12" s="218"/>
      <c r="F12" s="54" t="s">
        <v>637</v>
      </c>
      <c r="G12" s="144" t="s">
        <v>638</v>
      </c>
      <c r="H12" s="145">
        <v>1</v>
      </c>
      <c r="I12" s="44" t="s">
        <v>125</v>
      </c>
      <c r="J12" s="44" t="s">
        <v>639</v>
      </c>
      <c r="K12" s="141">
        <v>0.25</v>
      </c>
      <c r="L12" s="141">
        <v>0.25</v>
      </c>
      <c r="M12" s="141">
        <v>0.25</v>
      </c>
      <c r="N12" s="141">
        <v>0.25</v>
      </c>
      <c r="O12" s="142">
        <f>SUM(K12:N12)</f>
        <v>1</v>
      </c>
      <c r="P12" s="209"/>
      <c r="Q12" s="22"/>
      <c r="R12" s="22"/>
      <c r="S12" s="22"/>
      <c r="T12" s="22"/>
      <c r="U12" s="22"/>
      <c r="V12" s="22"/>
      <c r="W12" s="23"/>
      <c r="X12" s="23"/>
      <c r="Y12" s="139">
        <f>Y11*80%</f>
        <v>0.8</v>
      </c>
    </row>
    <row r="13" spans="1:25" ht="105" x14ac:dyDescent="0.25">
      <c r="A13" s="208"/>
      <c r="B13" s="217"/>
      <c r="C13" s="22">
        <v>2</v>
      </c>
      <c r="D13" s="22" t="s">
        <v>640</v>
      </c>
      <c r="E13" s="48" t="s">
        <v>633</v>
      </c>
      <c r="F13" s="146" t="s">
        <v>641</v>
      </c>
      <c r="G13" s="22" t="s">
        <v>642</v>
      </c>
      <c r="H13" s="147">
        <v>1</v>
      </c>
      <c r="I13" s="148" t="s">
        <v>125</v>
      </c>
      <c r="J13" s="44" t="s">
        <v>643</v>
      </c>
      <c r="K13" s="141">
        <v>0.25</v>
      </c>
      <c r="L13" s="141">
        <v>0.25</v>
      </c>
      <c r="M13" s="141">
        <v>0.25</v>
      </c>
      <c r="N13" s="141">
        <v>0.25</v>
      </c>
      <c r="O13" s="149">
        <f t="shared" ref="O13:O18" si="0">SUM(K13:N13)</f>
        <v>1</v>
      </c>
      <c r="P13" s="209"/>
      <c r="Q13" s="22"/>
      <c r="R13" s="22"/>
      <c r="S13" s="22"/>
      <c r="T13" s="22"/>
      <c r="U13" s="22"/>
      <c r="V13" s="22"/>
      <c r="W13" s="23"/>
      <c r="X13" s="23"/>
      <c r="Y13" s="150">
        <f>Y12*100%</f>
        <v>0.8</v>
      </c>
    </row>
    <row r="14" spans="1:25" ht="75" x14ac:dyDescent="0.25">
      <c r="A14" s="208"/>
      <c r="B14" s="217"/>
      <c r="C14" s="22">
        <v>3</v>
      </c>
      <c r="D14" s="22" t="s">
        <v>644</v>
      </c>
      <c r="E14" s="48" t="s">
        <v>633</v>
      </c>
      <c r="F14" s="146" t="s">
        <v>645</v>
      </c>
      <c r="G14" s="22" t="s">
        <v>646</v>
      </c>
      <c r="H14" s="147">
        <v>1</v>
      </c>
      <c r="I14" s="148" t="s">
        <v>125</v>
      </c>
      <c r="J14" s="151" t="s">
        <v>647</v>
      </c>
      <c r="K14" s="141">
        <v>0.25</v>
      </c>
      <c r="L14" s="141">
        <v>0.25</v>
      </c>
      <c r="M14" s="141">
        <v>0.25</v>
      </c>
      <c r="N14" s="141">
        <v>0.25</v>
      </c>
      <c r="O14" s="149">
        <f t="shared" si="0"/>
        <v>1</v>
      </c>
      <c r="P14" s="209"/>
      <c r="Q14" s="22"/>
      <c r="R14" s="22"/>
      <c r="S14" s="22"/>
      <c r="T14" s="22"/>
      <c r="U14" s="22"/>
      <c r="V14" s="22"/>
      <c r="W14" s="23"/>
      <c r="X14" s="23"/>
    </row>
    <row r="15" spans="1:25" ht="75" x14ac:dyDescent="0.25">
      <c r="A15" s="208"/>
      <c r="B15" s="217"/>
      <c r="C15" s="22">
        <v>4</v>
      </c>
      <c r="D15" s="22" t="s">
        <v>648</v>
      </c>
      <c r="E15" s="22" t="s">
        <v>633</v>
      </c>
      <c r="F15" s="152" t="s">
        <v>649</v>
      </c>
      <c r="G15" s="47" t="s">
        <v>650</v>
      </c>
      <c r="H15" s="147">
        <v>1</v>
      </c>
      <c r="I15" s="148" t="s">
        <v>125</v>
      </c>
      <c r="J15" s="151" t="s">
        <v>651</v>
      </c>
      <c r="K15" s="141">
        <v>0.25</v>
      </c>
      <c r="L15" s="141">
        <v>0.25</v>
      </c>
      <c r="M15" s="141">
        <v>0.25</v>
      </c>
      <c r="N15" s="141">
        <v>0.25</v>
      </c>
      <c r="O15" s="149">
        <f t="shared" si="0"/>
        <v>1</v>
      </c>
      <c r="P15" s="209"/>
      <c r="Q15" s="22"/>
      <c r="R15" s="22"/>
      <c r="S15" s="22"/>
      <c r="T15" s="22"/>
      <c r="U15" s="22"/>
      <c r="V15" s="22"/>
      <c r="W15" s="23"/>
      <c r="X15" s="23"/>
    </row>
    <row r="16" spans="1:25" ht="75" x14ac:dyDescent="0.25">
      <c r="A16" s="208"/>
      <c r="B16" s="217"/>
      <c r="C16" s="22">
        <v>5</v>
      </c>
      <c r="D16" s="22" t="s">
        <v>652</v>
      </c>
      <c r="E16" s="22" t="s">
        <v>633</v>
      </c>
      <c r="F16" s="37" t="s">
        <v>653</v>
      </c>
      <c r="G16" s="22" t="s">
        <v>654</v>
      </c>
      <c r="H16" s="147">
        <v>1</v>
      </c>
      <c r="I16" s="148" t="s">
        <v>125</v>
      </c>
      <c r="J16" s="22" t="s">
        <v>655</v>
      </c>
      <c r="K16" s="53">
        <v>0.25</v>
      </c>
      <c r="L16" s="53">
        <v>0.25</v>
      </c>
      <c r="M16" s="53">
        <v>0.25</v>
      </c>
      <c r="N16" s="53">
        <v>0.25</v>
      </c>
      <c r="O16" s="153">
        <f t="shared" si="0"/>
        <v>1</v>
      </c>
      <c r="P16" s="209"/>
      <c r="Q16" s="22"/>
      <c r="R16" s="22"/>
      <c r="S16" s="22"/>
      <c r="T16" s="22"/>
      <c r="U16" s="22"/>
      <c r="V16" s="22"/>
      <c r="W16" s="23"/>
      <c r="X16" s="23"/>
    </row>
    <row r="17" spans="1:25" ht="150" x14ac:dyDescent="0.25">
      <c r="A17" s="208"/>
      <c r="B17" s="217"/>
      <c r="C17" s="22">
        <v>6</v>
      </c>
      <c r="D17" s="154" t="s">
        <v>656</v>
      </c>
      <c r="E17" s="22" t="s">
        <v>633</v>
      </c>
      <c r="F17" s="155" t="s">
        <v>657</v>
      </c>
      <c r="G17" s="156" t="s">
        <v>658</v>
      </c>
      <c r="H17" s="147">
        <v>1</v>
      </c>
      <c r="I17" s="148" t="s">
        <v>125</v>
      </c>
      <c r="J17" s="157" t="s">
        <v>659</v>
      </c>
      <c r="K17" s="53">
        <v>0.25</v>
      </c>
      <c r="L17" s="53">
        <v>0.25</v>
      </c>
      <c r="M17" s="53">
        <v>0.25</v>
      </c>
      <c r="N17" s="53">
        <v>0.25</v>
      </c>
      <c r="O17" s="153">
        <f t="shared" si="0"/>
        <v>1</v>
      </c>
      <c r="P17" s="209"/>
      <c r="Q17" s="22"/>
      <c r="R17" s="22"/>
      <c r="S17" s="22"/>
      <c r="T17" s="22"/>
      <c r="U17" s="22"/>
      <c r="V17" s="22"/>
      <c r="W17" s="23"/>
      <c r="X17" s="23"/>
      <c r="Y17" s="125"/>
    </row>
    <row r="18" spans="1:25" ht="165" x14ac:dyDescent="0.25">
      <c r="A18" s="208"/>
      <c r="B18" s="218"/>
      <c r="C18" s="22">
        <v>7</v>
      </c>
      <c r="D18" s="22" t="s">
        <v>660</v>
      </c>
      <c r="E18" s="22" t="s">
        <v>633</v>
      </c>
      <c r="F18" s="155" t="s">
        <v>661</v>
      </c>
      <c r="G18" s="156" t="s">
        <v>662</v>
      </c>
      <c r="H18" s="147">
        <v>1</v>
      </c>
      <c r="I18" s="148" t="s">
        <v>125</v>
      </c>
      <c r="J18" s="157" t="s">
        <v>663</v>
      </c>
      <c r="K18" s="53">
        <v>0.25</v>
      </c>
      <c r="L18" s="53">
        <v>0.25</v>
      </c>
      <c r="M18" s="53">
        <v>0.25</v>
      </c>
      <c r="N18" s="53">
        <v>0.25</v>
      </c>
      <c r="O18" s="153">
        <f t="shared" si="0"/>
        <v>1</v>
      </c>
      <c r="P18" s="209"/>
      <c r="Q18" s="22"/>
      <c r="R18" s="22"/>
      <c r="S18" s="22"/>
      <c r="T18" s="22"/>
      <c r="U18" s="22"/>
      <c r="V18" s="22"/>
      <c r="W18" s="23"/>
      <c r="X18" s="23"/>
      <c r="Y18" s="125"/>
    </row>
    <row r="19" spans="1:25" s="3" customFormat="1" ht="28.5" x14ac:dyDescent="0.25">
      <c r="A19" s="209" t="s">
        <v>54</v>
      </c>
      <c r="B19" s="24" t="s">
        <v>775</v>
      </c>
      <c r="C19" s="210" t="s">
        <v>55</v>
      </c>
      <c r="D19" s="211"/>
      <c r="E19" s="25" t="s">
        <v>56</v>
      </c>
      <c r="F19" s="26"/>
      <c r="G19" s="26"/>
      <c r="H19" s="26"/>
      <c r="I19" s="219" t="s">
        <v>57</v>
      </c>
      <c r="J19" s="220" t="s">
        <v>56</v>
      </c>
      <c r="K19" s="221"/>
      <c r="L19" s="221"/>
      <c r="M19" s="221"/>
      <c r="N19" s="221"/>
      <c r="O19" s="221"/>
      <c r="P19" s="221"/>
      <c r="Q19" s="221"/>
      <c r="R19" s="222"/>
      <c r="S19" s="223" t="s">
        <v>58</v>
      </c>
      <c r="T19" s="223"/>
      <c r="U19" s="223"/>
      <c r="V19" s="224" t="s">
        <v>59</v>
      </c>
      <c r="W19" s="224"/>
      <c r="X19" s="224"/>
      <c r="Y19" s="1"/>
    </row>
    <row r="20" spans="1:25" s="3" customFormat="1" ht="28.5" x14ac:dyDescent="0.25">
      <c r="A20" s="209"/>
      <c r="B20" s="24" t="s">
        <v>60</v>
      </c>
      <c r="C20" s="212"/>
      <c r="D20" s="213"/>
      <c r="E20" s="226" t="s">
        <v>664</v>
      </c>
      <c r="F20" s="227"/>
      <c r="G20" s="227"/>
      <c r="H20" s="228"/>
      <c r="I20" s="219"/>
      <c r="J20" s="226" t="s">
        <v>665</v>
      </c>
      <c r="K20" s="227"/>
      <c r="L20" s="227"/>
      <c r="M20" s="227"/>
      <c r="N20" s="227"/>
      <c r="O20" s="227"/>
      <c r="P20" s="227"/>
      <c r="Q20" s="227"/>
      <c r="R20" s="228"/>
      <c r="S20" s="223"/>
      <c r="T20" s="223"/>
      <c r="U20" s="223"/>
      <c r="V20" s="226" t="s">
        <v>665</v>
      </c>
      <c r="W20" s="227"/>
      <c r="X20" s="228"/>
      <c r="Y20" s="1"/>
    </row>
    <row r="21" spans="1:25" s="3" customFormat="1" x14ac:dyDescent="0.25">
      <c r="A21" s="209"/>
      <c r="B21" s="24" t="s">
        <v>62</v>
      </c>
      <c r="C21" s="214"/>
      <c r="D21" s="215"/>
      <c r="E21" s="226" t="s">
        <v>666</v>
      </c>
      <c r="F21" s="227"/>
      <c r="G21" s="227"/>
      <c r="H21" s="26"/>
      <c r="I21" s="219"/>
      <c r="J21" s="226" t="s">
        <v>872</v>
      </c>
      <c r="K21" s="227"/>
      <c r="L21" s="227"/>
      <c r="M21" s="227"/>
      <c r="N21" s="227"/>
      <c r="O21" s="227"/>
      <c r="P21" s="227"/>
      <c r="Q21" s="227"/>
      <c r="R21" s="228"/>
      <c r="S21" s="223"/>
      <c r="T21" s="223"/>
      <c r="U21" s="223"/>
      <c r="V21" s="226" t="s">
        <v>64</v>
      </c>
      <c r="W21" s="227"/>
      <c r="X21" s="228"/>
      <c r="Y21" s="1"/>
    </row>
  </sheetData>
  <mergeCells count="40">
    <mergeCell ref="Q9:U9"/>
    <mergeCell ref="V9:V10"/>
    <mergeCell ref="A6:X6"/>
    <mergeCell ref="A1:V1"/>
    <mergeCell ref="A2:A5"/>
    <mergeCell ref="B2:W2"/>
    <mergeCell ref="B3:W3"/>
    <mergeCell ref="B4:W5"/>
    <mergeCell ref="D11:D12"/>
    <mergeCell ref="E11:E12"/>
    <mergeCell ref="B7:X7"/>
    <mergeCell ref="A9:A10"/>
    <mergeCell ref="B9:B10"/>
    <mergeCell ref="C9:C10"/>
    <mergeCell ref="D9:D10"/>
    <mergeCell ref="E9:E10"/>
    <mergeCell ref="F9:F10"/>
    <mergeCell ref="G9:G10"/>
    <mergeCell ref="H9:H10"/>
    <mergeCell ref="I9:I10"/>
    <mergeCell ref="X9:X10"/>
    <mergeCell ref="J9:J10"/>
    <mergeCell ref="K9:O9"/>
    <mergeCell ref="P9:P18"/>
    <mergeCell ref="W9:W10"/>
    <mergeCell ref="J21:R21"/>
    <mergeCell ref="V21:X21"/>
    <mergeCell ref="A19:A21"/>
    <mergeCell ref="C19:D21"/>
    <mergeCell ref="I19:I21"/>
    <mergeCell ref="J19:R19"/>
    <mergeCell ref="S19:U21"/>
    <mergeCell ref="V19:X19"/>
    <mergeCell ref="E20:H20"/>
    <mergeCell ref="J20:R20"/>
    <mergeCell ref="V20:X20"/>
    <mergeCell ref="E21:G21"/>
    <mergeCell ref="A11:A18"/>
    <mergeCell ref="B11:B18"/>
    <mergeCell ref="C11:C12"/>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3246-125D-4DEC-9C5C-8B15D06286B0}">
  <dimension ref="A1:Y20"/>
  <sheetViews>
    <sheetView workbookViewId="0">
      <selection activeCell="D9" sqref="D9:D10"/>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667</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65</v>
      </c>
      <c r="C4" s="243"/>
      <c r="D4" s="243"/>
      <c r="E4" s="243"/>
      <c r="F4" s="243"/>
      <c r="G4" s="243"/>
      <c r="H4" s="243"/>
      <c r="I4" s="243"/>
      <c r="J4" s="243"/>
      <c r="K4" s="243"/>
      <c r="L4" s="243"/>
      <c r="M4" s="243"/>
      <c r="N4" s="243"/>
      <c r="O4" s="243"/>
      <c r="P4" s="243"/>
      <c r="Q4" s="243"/>
      <c r="R4" s="243"/>
      <c r="S4" s="243"/>
      <c r="T4" s="243"/>
      <c r="U4" s="243"/>
      <c r="V4" s="243"/>
      <c r="W4" s="244"/>
      <c r="X4" s="7" t="s">
        <v>66</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6.149999999999999" customHeight="1" thickBot="1" x14ac:dyDescent="0.3">
      <c r="A7" s="30" t="s">
        <v>7</v>
      </c>
      <c r="B7" s="229" t="s">
        <v>884</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7" customFormat="1" x14ac:dyDescent="0.25">
      <c r="A9" s="253" t="s">
        <v>8</v>
      </c>
      <c r="B9" s="253" t="s">
        <v>9</v>
      </c>
      <c r="C9" s="253" t="s">
        <v>10</v>
      </c>
      <c r="D9" s="253" t="s">
        <v>11</v>
      </c>
      <c r="E9" s="253" t="s">
        <v>12</v>
      </c>
      <c r="F9" s="253" t="s">
        <v>13</v>
      </c>
      <c r="G9" s="253" t="s">
        <v>14</v>
      </c>
      <c r="H9" s="253" t="s">
        <v>15</v>
      </c>
      <c r="I9" s="253" t="s">
        <v>16</v>
      </c>
      <c r="J9" s="253" t="s">
        <v>17</v>
      </c>
      <c r="K9" s="254" t="s">
        <v>18</v>
      </c>
      <c r="L9" s="254"/>
      <c r="M9" s="254"/>
      <c r="N9" s="254"/>
      <c r="O9" s="254"/>
      <c r="P9" s="253"/>
      <c r="Q9" s="253" t="s">
        <v>19</v>
      </c>
      <c r="R9" s="253"/>
      <c r="S9" s="253"/>
      <c r="T9" s="253"/>
      <c r="U9" s="253"/>
      <c r="V9" s="253" t="s">
        <v>20</v>
      </c>
      <c r="W9" s="253" t="s">
        <v>21</v>
      </c>
      <c r="X9" s="253" t="s">
        <v>22</v>
      </c>
    </row>
    <row r="10" spans="1:24" s="27" customFormat="1" ht="42.75" x14ac:dyDescent="0.25">
      <c r="A10" s="253"/>
      <c r="B10" s="253"/>
      <c r="C10" s="253"/>
      <c r="D10" s="253"/>
      <c r="E10" s="253"/>
      <c r="F10" s="253"/>
      <c r="G10" s="253"/>
      <c r="H10" s="253"/>
      <c r="I10" s="253"/>
      <c r="J10" s="253"/>
      <c r="K10" s="31" t="s">
        <v>23</v>
      </c>
      <c r="L10" s="31" t="s">
        <v>24</v>
      </c>
      <c r="M10" s="31" t="s">
        <v>25</v>
      </c>
      <c r="N10" s="31" t="s">
        <v>26</v>
      </c>
      <c r="O10" s="31" t="s">
        <v>27</v>
      </c>
      <c r="P10" s="253"/>
      <c r="Q10" s="31" t="s">
        <v>28</v>
      </c>
      <c r="R10" s="31" t="s">
        <v>24</v>
      </c>
      <c r="S10" s="31" t="s">
        <v>25</v>
      </c>
      <c r="T10" s="31" t="s">
        <v>26</v>
      </c>
      <c r="U10" s="31" t="s">
        <v>27</v>
      </c>
      <c r="V10" s="253"/>
      <c r="W10" s="253"/>
      <c r="X10" s="253"/>
    </row>
    <row r="11" spans="1:24" ht="165" x14ac:dyDescent="0.25">
      <c r="A11" s="208" t="s">
        <v>668</v>
      </c>
      <c r="B11" s="216" t="s">
        <v>669</v>
      </c>
      <c r="C11" s="22">
        <v>1</v>
      </c>
      <c r="D11" s="39" t="s">
        <v>670</v>
      </c>
      <c r="E11" s="39" t="s">
        <v>671</v>
      </c>
      <c r="F11" s="39" t="s">
        <v>672</v>
      </c>
      <c r="G11" s="39" t="s">
        <v>673</v>
      </c>
      <c r="H11" s="35">
        <v>1</v>
      </c>
      <c r="I11" s="39" t="s">
        <v>125</v>
      </c>
      <c r="J11" s="108" t="s">
        <v>674</v>
      </c>
      <c r="K11" s="35">
        <v>0.25</v>
      </c>
      <c r="L11" s="35">
        <v>0.25</v>
      </c>
      <c r="M11" s="35">
        <v>0.25</v>
      </c>
      <c r="N11" s="35">
        <v>0.25</v>
      </c>
      <c r="O11" s="102">
        <v>1</v>
      </c>
      <c r="P11" s="253"/>
      <c r="Q11" s="22"/>
      <c r="R11" s="22"/>
      <c r="S11" s="22"/>
      <c r="T11" s="22"/>
      <c r="U11" s="22"/>
      <c r="V11" s="22"/>
      <c r="W11" s="23"/>
      <c r="X11" s="23"/>
    </row>
    <row r="12" spans="1:24" ht="90" x14ac:dyDescent="0.25">
      <c r="A12" s="208"/>
      <c r="B12" s="217"/>
      <c r="C12" s="22">
        <v>2</v>
      </c>
      <c r="D12" s="22" t="s">
        <v>675</v>
      </c>
      <c r="E12" s="39" t="s">
        <v>676</v>
      </c>
      <c r="F12" s="22" t="s">
        <v>677</v>
      </c>
      <c r="G12" s="22" t="s">
        <v>678</v>
      </c>
      <c r="H12" s="35">
        <v>1</v>
      </c>
      <c r="I12" s="39" t="s">
        <v>125</v>
      </c>
      <c r="J12" s="116" t="s">
        <v>679</v>
      </c>
      <c r="K12" s="35">
        <v>0.25</v>
      </c>
      <c r="L12" s="35">
        <v>0.25</v>
      </c>
      <c r="M12" s="35">
        <v>0.25</v>
      </c>
      <c r="N12" s="35">
        <v>0.25</v>
      </c>
      <c r="O12" s="102">
        <v>1</v>
      </c>
      <c r="P12" s="253"/>
      <c r="Q12" s="22"/>
      <c r="R12" s="22"/>
      <c r="S12" s="22"/>
      <c r="T12" s="22"/>
      <c r="U12" s="22"/>
      <c r="V12" s="22"/>
      <c r="W12" s="23"/>
      <c r="X12" s="23"/>
    </row>
    <row r="13" spans="1:24" ht="135" x14ac:dyDescent="0.25">
      <c r="A13" s="208"/>
      <c r="B13" s="217"/>
      <c r="C13" s="22">
        <v>3</v>
      </c>
      <c r="D13" s="22" t="s">
        <v>680</v>
      </c>
      <c r="E13" s="39" t="s">
        <v>676</v>
      </c>
      <c r="F13" s="22" t="s">
        <v>681</v>
      </c>
      <c r="G13" s="22" t="s">
        <v>682</v>
      </c>
      <c r="H13" s="35">
        <v>1</v>
      </c>
      <c r="I13" s="39" t="s">
        <v>125</v>
      </c>
      <c r="J13" s="116" t="s">
        <v>683</v>
      </c>
      <c r="K13" s="35">
        <v>0.25</v>
      </c>
      <c r="L13" s="35">
        <v>0.25</v>
      </c>
      <c r="M13" s="35">
        <v>0.25</v>
      </c>
      <c r="N13" s="35">
        <v>0.25</v>
      </c>
      <c r="O13" s="102">
        <v>1</v>
      </c>
      <c r="P13" s="253"/>
      <c r="Q13" s="22"/>
      <c r="R13" s="22"/>
      <c r="S13" s="22"/>
      <c r="T13" s="22"/>
      <c r="U13" s="22"/>
      <c r="V13" s="22"/>
      <c r="W13" s="23"/>
      <c r="X13" s="23"/>
    </row>
    <row r="14" spans="1:24" ht="120" x14ac:dyDescent="0.25">
      <c r="A14" s="208"/>
      <c r="B14" s="217"/>
      <c r="C14" s="22">
        <v>4</v>
      </c>
      <c r="D14" s="22" t="s">
        <v>684</v>
      </c>
      <c r="E14" s="39" t="s">
        <v>676</v>
      </c>
      <c r="F14" s="22" t="s">
        <v>685</v>
      </c>
      <c r="G14" s="22" t="s">
        <v>686</v>
      </c>
      <c r="H14" s="35">
        <v>1</v>
      </c>
      <c r="I14" s="39" t="s">
        <v>125</v>
      </c>
      <c r="J14" s="116" t="s">
        <v>687</v>
      </c>
      <c r="K14" s="35">
        <v>0.25</v>
      </c>
      <c r="L14" s="35">
        <v>0.25</v>
      </c>
      <c r="M14" s="35">
        <v>0.25</v>
      </c>
      <c r="N14" s="35">
        <v>0.25</v>
      </c>
      <c r="O14" s="102">
        <v>1</v>
      </c>
      <c r="P14" s="253"/>
      <c r="Q14" s="22"/>
      <c r="R14" s="22"/>
      <c r="S14" s="22"/>
      <c r="T14" s="22"/>
      <c r="U14" s="22"/>
      <c r="V14" s="22"/>
      <c r="W14" s="23"/>
      <c r="X14" s="23"/>
    </row>
    <row r="15" spans="1:24" ht="75" x14ac:dyDescent="0.25">
      <c r="A15" s="208"/>
      <c r="B15" s="217"/>
      <c r="C15" s="22">
        <v>5</v>
      </c>
      <c r="D15" s="48" t="s">
        <v>688</v>
      </c>
      <c r="E15" s="22" t="s">
        <v>676</v>
      </c>
      <c r="F15" s="22" t="s">
        <v>689</v>
      </c>
      <c r="G15" s="22" t="s">
        <v>690</v>
      </c>
      <c r="H15" s="35">
        <v>1</v>
      </c>
      <c r="I15" s="39" t="s">
        <v>125</v>
      </c>
      <c r="J15" s="201" t="s">
        <v>691</v>
      </c>
      <c r="K15" s="202">
        <v>0.25</v>
      </c>
      <c r="L15" s="202">
        <v>0.25</v>
      </c>
      <c r="M15" s="202">
        <v>0.25</v>
      </c>
      <c r="N15" s="202">
        <v>0.25</v>
      </c>
      <c r="O15" s="203">
        <v>1</v>
      </c>
      <c r="P15" s="253"/>
      <c r="Q15" s="22"/>
      <c r="R15" s="22"/>
      <c r="S15" s="22"/>
      <c r="T15" s="22"/>
      <c r="U15" s="22"/>
      <c r="V15" s="22"/>
      <c r="W15" s="23"/>
      <c r="X15" s="23"/>
    </row>
    <row r="16" spans="1:24" ht="90" x14ac:dyDescent="0.25">
      <c r="A16" s="208"/>
      <c r="B16" s="217"/>
      <c r="C16" s="22">
        <v>6</v>
      </c>
      <c r="D16" s="44" t="s">
        <v>692</v>
      </c>
      <c r="E16" s="44" t="s">
        <v>676</v>
      </c>
      <c r="F16" s="49" t="s">
        <v>693</v>
      </c>
      <c r="G16" s="44" t="s">
        <v>694</v>
      </c>
      <c r="H16" s="35">
        <v>1</v>
      </c>
      <c r="I16" s="39" t="s">
        <v>125</v>
      </c>
      <c r="J16" s="49" t="s">
        <v>695</v>
      </c>
      <c r="K16" s="142">
        <v>0.25</v>
      </c>
      <c r="L16" s="142">
        <v>0.25</v>
      </c>
      <c r="M16" s="142">
        <v>0.25</v>
      </c>
      <c r="N16" s="142">
        <v>0.25</v>
      </c>
      <c r="O16" s="142">
        <v>1</v>
      </c>
      <c r="P16" s="253"/>
      <c r="Q16" s="22"/>
      <c r="R16" s="22"/>
      <c r="S16" s="22"/>
      <c r="T16" s="22"/>
      <c r="U16" s="22"/>
      <c r="V16" s="22"/>
      <c r="W16" s="23"/>
      <c r="X16" s="23"/>
    </row>
    <row r="17" spans="1:25" ht="90" x14ac:dyDescent="0.25">
      <c r="A17" s="208"/>
      <c r="B17" s="217"/>
      <c r="C17" s="22">
        <v>7</v>
      </c>
      <c r="D17" s="158" t="s">
        <v>696</v>
      </c>
      <c r="E17" s="22" t="s">
        <v>676</v>
      </c>
      <c r="F17" s="22" t="s">
        <v>697</v>
      </c>
      <c r="G17" s="22" t="s">
        <v>698</v>
      </c>
      <c r="H17" s="35">
        <v>1</v>
      </c>
      <c r="I17" s="39" t="s">
        <v>125</v>
      </c>
      <c r="J17" s="49" t="s">
        <v>699</v>
      </c>
      <c r="K17" s="36">
        <v>0.25</v>
      </c>
      <c r="L17" s="36">
        <v>0.25</v>
      </c>
      <c r="M17" s="36">
        <v>0.25</v>
      </c>
      <c r="N17" s="36">
        <v>0.25</v>
      </c>
      <c r="O17" s="36">
        <v>1</v>
      </c>
      <c r="P17" s="253"/>
      <c r="Q17" s="22"/>
      <c r="R17" s="22"/>
      <c r="S17" s="22"/>
      <c r="T17" s="22"/>
      <c r="U17" s="22"/>
      <c r="V17" s="22"/>
      <c r="W17" s="23"/>
      <c r="X17" s="23"/>
    </row>
    <row r="18" spans="1:25" s="29" customFormat="1" ht="28.5" x14ac:dyDescent="0.25">
      <c r="A18" s="255" t="s">
        <v>54</v>
      </c>
      <c r="B18" s="40" t="s">
        <v>893</v>
      </c>
      <c r="C18" s="260" t="s">
        <v>55</v>
      </c>
      <c r="D18" s="261"/>
      <c r="E18" s="41" t="s">
        <v>56</v>
      </c>
      <c r="F18" s="410"/>
      <c r="G18" s="410"/>
      <c r="H18" s="42"/>
      <c r="I18" s="266" t="s">
        <v>57</v>
      </c>
      <c r="J18" s="247" t="s">
        <v>700</v>
      </c>
      <c r="K18" s="248"/>
      <c r="L18" s="248"/>
      <c r="M18" s="248"/>
      <c r="N18" s="248"/>
      <c r="O18" s="248"/>
      <c r="P18" s="248"/>
      <c r="Q18" s="248"/>
      <c r="R18" s="249"/>
      <c r="S18" s="250" t="s">
        <v>58</v>
      </c>
      <c r="T18" s="250"/>
      <c r="U18" s="250"/>
      <c r="V18" s="251" t="s">
        <v>59</v>
      </c>
      <c r="W18" s="251"/>
      <c r="X18" s="251"/>
      <c r="Y18" s="2"/>
    </row>
    <row r="19" spans="1:25" s="29" customFormat="1" ht="28.5" x14ac:dyDescent="0.25">
      <c r="A19" s="255"/>
      <c r="B19" s="40" t="s">
        <v>60</v>
      </c>
      <c r="C19" s="262"/>
      <c r="D19" s="263"/>
      <c r="E19" s="41" t="s">
        <v>61</v>
      </c>
      <c r="F19" s="258" t="s">
        <v>701</v>
      </c>
      <c r="G19" s="258"/>
      <c r="H19" s="42"/>
      <c r="I19" s="266"/>
      <c r="J19" s="256" t="s">
        <v>906</v>
      </c>
      <c r="K19" s="252"/>
      <c r="L19" s="252"/>
      <c r="M19" s="252"/>
      <c r="N19" s="252"/>
      <c r="O19" s="252"/>
      <c r="P19" s="252"/>
      <c r="Q19" s="252"/>
      <c r="R19" s="257"/>
      <c r="S19" s="250"/>
      <c r="T19" s="250"/>
      <c r="U19" s="250"/>
      <c r="V19" s="251" t="s">
        <v>907</v>
      </c>
      <c r="W19" s="251"/>
      <c r="X19" s="251"/>
      <c r="Y19" s="2"/>
    </row>
    <row r="20" spans="1:25" s="29" customFormat="1" x14ac:dyDescent="0.25">
      <c r="A20" s="255"/>
      <c r="B20" s="40" t="s">
        <v>62</v>
      </c>
      <c r="C20" s="264"/>
      <c r="D20" s="265"/>
      <c r="E20" s="41" t="s">
        <v>63</v>
      </c>
      <c r="F20" s="258" t="s">
        <v>702</v>
      </c>
      <c r="G20" s="258"/>
      <c r="H20" s="42"/>
      <c r="I20" s="266"/>
      <c r="J20" s="256" t="s">
        <v>908</v>
      </c>
      <c r="K20" s="252"/>
      <c r="L20" s="252"/>
      <c r="M20" s="252"/>
      <c r="N20" s="252"/>
      <c r="O20" s="252"/>
      <c r="P20" s="252"/>
      <c r="Q20" s="252"/>
      <c r="R20" s="257"/>
      <c r="S20" s="250"/>
      <c r="T20" s="250"/>
      <c r="U20" s="250"/>
      <c r="V20" s="259" t="s">
        <v>64</v>
      </c>
      <c r="W20" s="259"/>
      <c r="X20" s="259"/>
      <c r="Y20" s="2"/>
    </row>
  </sheetData>
  <mergeCells count="38">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7"/>
    <mergeCell ref="B11:B17"/>
    <mergeCell ref="A18:A20"/>
    <mergeCell ref="C18:D20"/>
    <mergeCell ref="F18:G18"/>
    <mergeCell ref="F19:G19"/>
    <mergeCell ref="F20:G20"/>
    <mergeCell ref="I18:I20"/>
    <mergeCell ref="J18:R18"/>
    <mergeCell ref="S18:U20"/>
    <mergeCell ref="V18:X18"/>
    <mergeCell ref="J9:J10"/>
    <mergeCell ref="K9:O9"/>
    <mergeCell ref="P9:P17"/>
    <mergeCell ref="Q9:U9"/>
    <mergeCell ref="V9:V10"/>
    <mergeCell ref="W9:W10"/>
    <mergeCell ref="J19:R19"/>
    <mergeCell ref="V19:X19"/>
    <mergeCell ref="J20:R20"/>
    <mergeCell ref="V20:X20"/>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DF34-C971-462C-B78D-AB977A942B6B}">
  <dimension ref="A1:Y21"/>
  <sheetViews>
    <sheetView workbookViewId="0">
      <selection activeCell="H12" sqref="H12"/>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0.85546875" style="1" customWidth="1"/>
    <col min="10" max="10" width="18.8554687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25" width="36.28515625" style="1" customWidth="1"/>
    <col min="26" max="256" width="11.42578125" style="1"/>
    <col min="257" max="257" width="17.7109375" style="1" customWidth="1"/>
    <col min="258" max="258" width="18.85546875" style="1" customWidth="1"/>
    <col min="259" max="259" width="5.42578125" style="1" customWidth="1"/>
    <col min="260" max="260" width="25.85546875" style="1" customWidth="1"/>
    <col min="261" max="261" width="15.5703125" style="1" customWidth="1"/>
    <col min="262" max="262" width="17.28515625" style="1" customWidth="1"/>
    <col min="263" max="263" width="28.5703125" style="1" customWidth="1"/>
    <col min="264" max="264" width="16" style="1" customWidth="1"/>
    <col min="265" max="265" width="10.85546875" style="1" customWidth="1"/>
    <col min="266" max="266" width="18.85546875" style="1" customWidth="1"/>
    <col min="267" max="270" width="5.7109375" style="1" customWidth="1"/>
    <col min="271" max="271" width="7.7109375" style="1" customWidth="1"/>
    <col min="272" max="272" width="1.42578125" style="1" customWidth="1"/>
    <col min="273" max="276" width="6.140625" style="1" customWidth="1"/>
    <col min="277" max="277" width="7.85546875" style="1" customWidth="1"/>
    <col min="278" max="278" width="34" style="1" customWidth="1"/>
    <col min="279" max="280" width="25.42578125" style="1" customWidth="1"/>
    <col min="281" max="281" width="36.28515625" style="1" customWidth="1"/>
    <col min="282" max="512" width="11.42578125" style="1"/>
    <col min="513" max="513" width="17.7109375" style="1" customWidth="1"/>
    <col min="514" max="514" width="18.85546875" style="1" customWidth="1"/>
    <col min="515" max="515" width="5.42578125" style="1" customWidth="1"/>
    <col min="516" max="516" width="25.85546875" style="1" customWidth="1"/>
    <col min="517" max="517" width="15.5703125" style="1" customWidth="1"/>
    <col min="518" max="518" width="17.28515625" style="1" customWidth="1"/>
    <col min="519" max="519" width="28.5703125" style="1" customWidth="1"/>
    <col min="520" max="520" width="16" style="1" customWidth="1"/>
    <col min="521" max="521" width="10.85546875" style="1" customWidth="1"/>
    <col min="522" max="522" width="18.85546875" style="1" customWidth="1"/>
    <col min="523" max="526" width="5.7109375" style="1" customWidth="1"/>
    <col min="527" max="527" width="7.7109375" style="1" customWidth="1"/>
    <col min="528" max="528" width="1.42578125" style="1" customWidth="1"/>
    <col min="529" max="532" width="6.140625" style="1" customWidth="1"/>
    <col min="533" max="533" width="7.85546875" style="1" customWidth="1"/>
    <col min="534" max="534" width="34" style="1" customWidth="1"/>
    <col min="535" max="536" width="25.42578125" style="1" customWidth="1"/>
    <col min="537" max="537" width="36.28515625" style="1" customWidth="1"/>
    <col min="538" max="768" width="11.42578125" style="1"/>
    <col min="769" max="769" width="17.7109375" style="1" customWidth="1"/>
    <col min="770" max="770" width="18.85546875" style="1" customWidth="1"/>
    <col min="771" max="771" width="5.42578125" style="1" customWidth="1"/>
    <col min="772" max="772" width="25.85546875" style="1" customWidth="1"/>
    <col min="773" max="773" width="15.5703125" style="1" customWidth="1"/>
    <col min="774" max="774" width="17.28515625" style="1" customWidth="1"/>
    <col min="775" max="775" width="28.5703125" style="1" customWidth="1"/>
    <col min="776" max="776" width="16" style="1" customWidth="1"/>
    <col min="777" max="777" width="10.85546875" style="1" customWidth="1"/>
    <col min="778" max="778" width="18.85546875" style="1" customWidth="1"/>
    <col min="779" max="782" width="5.7109375" style="1" customWidth="1"/>
    <col min="783" max="783" width="7.7109375" style="1" customWidth="1"/>
    <col min="784" max="784" width="1.42578125" style="1" customWidth="1"/>
    <col min="785" max="788" width="6.140625" style="1" customWidth="1"/>
    <col min="789" max="789" width="7.85546875" style="1" customWidth="1"/>
    <col min="790" max="790" width="34" style="1" customWidth="1"/>
    <col min="791" max="792" width="25.42578125" style="1" customWidth="1"/>
    <col min="793" max="793" width="36.28515625" style="1" customWidth="1"/>
    <col min="794" max="1024" width="11.42578125" style="1"/>
    <col min="1025" max="1025" width="17.7109375" style="1" customWidth="1"/>
    <col min="1026" max="1026" width="18.85546875" style="1" customWidth="1"/>
    <col min="1027" max="1027" width="5.42578125" style="1" customWidth="1"/>
    <col min="1028" max="1028" width="25.85546875" style="1" customWidth="1"/>
    <col min="1029" max="1029" width="15.5703125" style="1" customWidth="1"/>
    <col min="1030" max="1030" width="17.28515625" style="1" customWidth="1"/>
    <col min="1031" max="1031" width="28.5703125" style="1" customWidth="1"/>
    <col min="1032" max="1032" width="16" style="1" customWidth="1"/>
    <col min="1033" max="1033" width="10.85546875" style="1" customWidth="1"/>
    <col min="1034" max="1034" width="18.85546875" style="1" customWidth="1"/>
    <col min="1035" max="1038" width="5.7109375" style="1" customWidth="1"/>
    <col min="1039" max="1039" width="7.7109375" style="1" customWidth="1"/>
    <col min="1040" max="1040" width="1.42578125" style="1" customWidth="1"/>
    <col min="1041" max="1044" width="6.140625" style="1" customWidth="1"/>
    <col min="1045" max="1045" width="7.85546875" style="1" customWidth="1"/>
    <col min="1046" max="1046" width="34" style="1" customWidth="1"/>
    <col min="1047" max="1048" width="25.42578125" style="1" customWidth="1"/>
    <col min="1049" max="1049" width="36.28515625" style="1" customWidth="1"/>
    <col min="1050" max="1280" width="11.42578125" style="1"/>
    <col min="1281" max="1281" width="17.7109375" style="1" customWidth="1"/>
    <col min="1282" max="1282" width="18.85546875" style="1" customWidth="1"/>
    <col min="1283" max="1283" width="5.42578125" style="1" customWidth="1"/>
    <col min="1284" max="1284" width="25.85546875" style="1" customWidth="1"/>
    <col min="1285" max="1285" width="15.5703125" style="1" customWidth="1"/>
    <col min="1286" max="1286" width="17.28515625" style="1" customWidth="1"/>
    <col min="1287" max="1287" width="28.5703125" style="1" customWidth="1"/>
    <col min="1288" max="1288" width="16" style="1" customWidth="1"/>
    <col min="1289" max="1289" width="10.85546875" style="1" customWidth="1"/>
    <col min="1290" max="1290" width="18.85546875" style="1" customWidth="1"/>
    <col min="1291" max="1294" width="5.7109375" style="1" customWidth="1"/>
    <col min="1295" max="1295" width="7.7109375" style="1" customWidth="1"/>
    <col min="1296" max="1296" width="1.42578125" style="1" customWidth="1"/>
    <col min="1297" max="1300" width="6.140625" style="1" customWidth="1"/>
    <col min="1301" max="1301" width="7.85546875" style="1" customWidth="1"/>
    <col min="1302" max="1302" width="34" style="1" customWidth="1"/>
    <col min="1303" max="1304" width="25.42578125" style="1" customWidth="1"/>
    <col min="1305" max="1305" width="36.28515625" style="1" customWidth="1"/>
    <col min="1306" max="1536" width="11.42578125" style="1"/>
    <col min="1537" max="1537" width="17.7109375" style="1" customWidth="1"/>
    <col min="1538" max="1538" width="18.85546875" style="1" customWidth="1"/>
    <col min="1539" max="1539" width="5.42578125" style="1" customWidth="1"/>
    <col min="1540" max="1540" width="25.85546875" style="1" customWidth="1"/>
    <col min="1541" max="1541" width="15.5703125" style="1" customWidth="1"/>
    <col min="1542" max="1542" width="17.28515625" style="1" customWidth="1"/>
    <col min="1543" max="1543" width="28.5703125" style="1" customWidth="1"/>
    <col min="1544" max="1544" width="16" style="1" customWidth="1"/>
    <col min="1545" max="1545" width="10.85546875" style="1" customWidth="1"/>
    <col min="1546" max="1546" width="18.85546875" style="1" customWidth="1"/>
    <col min="1547" max="1550" width="5.7109375" style="1" customWidth="1"/>
    <col min="1551" max="1551" width="7.7109375" style="1" customWidth="1"/>
    <col min="1552" max="1552" width="1.42578125" style="1" customWidth="1"/>
    <col min="1553" max="1556" width="6.140625" style="1" customWidth="1"/>
    <col min="1557" max="1557" width="7.85546875" style="1" customWidth="1"/>
    <col min="1558" max="1558" width="34" style="1" customWidth="1"/>
    <col min="1559" max="1560" width="25.42578125" style="1" customWidth="1"/>
    <col min="1561" max="1561" width="36.28515625" style="1" customWidth="1"/>
    <col min="1562" max="1792" width="11.42578125" style="1"/>
    <col min="1793" max="1793" width="17.7109375" style="1" customWidth="1"/>
    <col min="1794" max="1794" width="18.85546875" style="1" customWidth="1"/>
    <col min="1795" max="1795" width="5.42578125" style="1" customWidth="1"/>
    <col min="1796" max="1796" width="25.85546875" style="1" customWidth="1"/>
    <col min="1797" max="1797" width="15.5703125" style="1" customWidth="1"/>
    <col min="1798" max="1798" width="17.28515625" style="1" customWidth="1"/>
    <col min="1799" max="1799" width="28.5703125" style="1" customWidth="1"/>
    <col min="1800" max="1800" width="16" style="1" customWidth="1"/>
    <col min="1801" max="1801" width="10.85546875" style="1" customWidth="1"/>
    <col min="1802" max="1802" width="18.85546875" style="1" customWidth="1"/>
    <col min="1803" max="1806" width="5.7109375" style="1" customWidth="1"/>
    <col min="1807" max="1807" width="7.7109375" style="1" customWidth="1"/>
    <col min="1808" max="1808" width="1.42578125" style="1" customWidth="1"/>
    <col min="1809" max="1812" width="6.140625" style="1" customWidth="1"/>
    <col min="1813" max="1813" width="7.85546875" style="1" customWidth="1"/>
    <col min="1814" max="1814" width="34" style="1" customWidth="1"/>
    <col min="1815" max="1816" width="25.42578125" style="1" customWidth="1"/>
    <col min="1817" max="1817" width="36.28515625" style="1" customWidth="1"/>
    <col min="1818" max="2048" width="11.42578125" style="1"/>
    <col min="2049" max="2049" width="17.7109375" style="1" customWidth="1"/>
    <col min="2050" max="2050" width="18.85546875" style="1" customWidth="1"/>
    <col min="2051" max="2051" width="5.42578125" style="1" customWidth="1"/>
    <col min="2052" max="2052" width="25.85546875" style="1" customWidth="1"/>
    <col min="2053" max="2053" width="15.5703125" style="1" customWidth="1"/>
    <col min="2054" max="2054" width="17.28515625" style="1" customWidth="1"/>
    <col min="2055" max="2055" width="28.5703125" style="1" customWidth="1"/>
    <col min="2056" max="2056" width="16" style="1" customWidth="1"/>
    <col min="2057" max="2057" width="10.85546875" style="1" customWidth="1"/>
    <col min="2058" max="2058" width="18.85546875" style="1" customWidth="1"/>
    <col min="2059" max="2062" width="5.7109375" style="1" customWidth="1"/>
    <col min="2063" max="2063" width="7.7109375" style="1" customWidth="1"/>
    <col min="2064" max="2064" width="1.42578125" style="1" customWidth="1"/>
    <col min="2065" max="2068" width="6.140625" style="1" customWidth="1"/>
    <col min="2069" max="2069" width="7.85546875" style="1" customWidth="1"/>
    <col min="2070" max="2070" width="34" style="1" customWidth="1"/>
    <col min="2071" max="2072" width="25.42578125" style="1" customWidth="1"/>
    <col min="2073" max="2073" width="36.28515625" style="1" customWidth="1"/>
    <col min="2074" max="2304" width="11.42578125" style="1"/>
    <col min="2305" max="2305" width="17.7109375" style="1" customWidth="1"/>
    <col min="2306" max="2306" width="18.85546875" style="1" customWidth="1"/>
    <col min="2307" max="2307" width="5.42578125" style="1" customWidth="1"/>
    <col min="2308" max="2308" width="25.85546875" style="1" customWidth="1"/>
    <col min="2309" max="2309" width="15.5703125" style="1" customWidth="1"/>
    <col min="2310" max="2310" width="17.28515625" style="1" customWidth="1"/>
    <col min="2311" max="2311" width="28.5703125" style="1" customWidth="1"/>
    <col min="2312" max="2312" width="16" style="1" customWidth="1"/>
    <col min="2313" max="2313" width="10.85546875" style="1" customWidth="1"/>
    <col min="2314" max="2314" width="18.85546875" style="1" customWidth="1"/>
    <col min="2315" max="2318" width="5.7109375" style="1" customWidth="1"/>
    <col min="2319" max="2319" width="7.7109375" style="1" customWidth="1"/>
    <col min="2320" max="2320" width="1.42578125" style="1" customWidth="1"/>
    <col min="2321" max="2324" width="6.140625" style="1" customWidth="1"/>
    <col min="2325" max="2325" width="7.85546875" style="1" customWidth="1"/>
    <col min="2326" max="2326" width="34" style="1" customWidth="1"/>
    <col min="2327" max="2328" width="25.42578125" style="1" customWidth="1"/>
    <col min="2329" max="2329" width="36.28515625" style="1" customWidth="1"/>
    <col min="2330" max="2560" width="11.42578125" style="1"/>
    <col min="2561" max="2561" width="17.7109375" style="1" customWidth="1"/>
    <col min="2562" max="2562" width="18.85546875" style="1" customWidth="1"/>
    <col min="2563" max="2563" width="5.42578125" style="1" customWidth="1"/>
    <col min="2564" max="2564" width="25.85546875" style="1" customWidth="1"/>
    <col min="2565" max="2565" width="15.5703125" style="1" customWidth="1"/>
    <col min="2566" max="2566" width="17.28515625" style="1" customWidth="1"/>
    <col min="2567" max="2567" width="28.5703125" style="1" customWidth="1"/>
    <col min="2568" max="2568" width="16" style="1" customWidth="1"/>
    <col min="2569" max="2569" width="10.85546875" style="1" customWidth="1"/>
    <col min="2570" max="2570" width="18.85546875" style="1" customWidth="1"/>
    <col min="2571" max="2574" width="5.7109375" style="1" customWidth="1"/>
    <col min="2575" max="2575" width="7.7109375" style="1" customWidth="1"/>
    <col min="2576" max="2576" width="1.42578125" style="1" customWidth="1"/>
    <col min="2577" max="2580" width="6.140625" style="1" customWidth="1"/>
    <col min="2581" max="2581" width="7.85546875" style="1" customWidth="1"/>
    <col min="2582" max="2582" width="34" style="1" customWidth="1"/>
    <col min="2583" max="2584" width="25.42578125" style="1" customWidth="1"/>
    <col min="2585" max="2585" width="36.28515625" style="1" customWidth="1"/>
    <col min="2586" max="2816" width="11.42578125" style="1"/>
    <col min="2817" max="2817" width="17.7109375" style="1" customWidth="1"/>
    <col min="2818" max="2818" width="18.85546875" style="1" customWidth="1"/>
    <col min="2819" max="2819" width="5.42578125" style="1" customWidth="1"/>
    <col min="2820" max="2820" width="25.85546875" style="1" customWidth="1"/>
    <col min="2821" max="2821" width="15.5703125" style="1" customWidth="1"/>
    <col min="2822" max="2822" width="17.28515625" style="1" customWidth="1"/>
    <col min="2823" max="2823" width="28.5703125" style="1" customWidth="1"/>
    <col min="2824" max="2824" width="16" style="1" customWidth="1"/>
    <col min="2825" max="2825" width="10.85546875" style="1" customWidth="1"/>
    <col min="2826" max="2826" width="18.85546875" style="1" customWidth="1"/>
    <col min="2827" max="2830" width="5.7109375" style="1" customWidth="1"/>
    <col min="2831" max="2831" width="7.7109375" style="1" customWidth="1"/>
    <col min="2832" max="2832" width="1.42578125" style="1" customWidth="1"/>
    <col min="2833" max="2836" width="6.140625" style="1" customWidth="1"/>
    <col min="2837" max="2837" width="7.85546875" style="1" customWidth="1"/>
    <col min="2838" max="2838" width="34" style="1" customWidth="1"/>
    <col min="2839" max="2840" width="25.42578125" style="1" customWidth="1"/>
    <col min="2841" max="2841" width="36.28515625" style="1" customWidth="1"/>
    <col min="2842" max="3072" width="11.42578125" style="1"/>
    <col min="3073" max="3073" width="17.7109375" style="1" customWidth="1"/>
    <col min="3074" max="3074" width="18.85546875" style="1" customWidth="1"/>
    <col min="3075" max="3075" width="5.42578125" style="1" customWidth="1"/>
    <col min="3076" max="3076" width="25.85546875" style="1" customWidth="1"/>
    <col min="3077" max="3077" width="15.5703125" style="1" customWidth="1"/>
    <col min="3078" max="3078" width="17.28515625" style="1" customWidth="1"/>
    <col min="3079" max="3079" width="28.5703125" style="1" customWidth="1"/>
    <col min="3080" max="3080" width="16" style="1" customWidth="1"/>
    <col min="3081" max="3081" width="10.85546875" style="1" customWidth="1"/>
    <col min="3082" max="3082" width="18.85546875" style="1" customWidth="1"/>
    <col min="3083" max="3086" width="5.7109375" style="1" customWidth="1"/>
    <col min="3087" max="3087" width="7.7109375" style="1" customWidth="1"/>
    <col min="3088" max="3088" width="1.42578125" style="1" customWidth="1"/>
    <col min="3089" max="3092" width="6.140625" style="1" customWidth="1"/>
    <col min="3093" max="3093" width="7.85546875" style="1" customWidth="1"/>
    <col min="3094" max="3094" width="34" style="1" customWidth="1"/>
    <col min="3095" max="3096" width="25.42578125" style="1" customWidth="1"/>
    <col min="3097" max="3097" width="36.28515625" style="1" customWidth="1"/>
    <col min="3098" max="3328" width="11.42578125" style="1"/>
    <col min="3329" max="3329" width="17.7109375" style="1" customWidth="1"/>
    <col min="3330" max="3330" width="18.85546875" style="1" customWidth="1"/>
    <col min="3331" max="3331" width="5.42578125" style="1" customWidth="1"/>
    <col min="3332" max="3332" width="25.85546875" style="1" customWidth="1"/>
    <col min="3333" max="3333" width="15.5703125" style="1" customWidth="1"/>
    <col min="3334" max="3334" width="17.28515625" style="1" customWidth="1"/>
    <col min="3335" max="3335" width="28.5703125" style="1" customWidth="1"/>
    <col min="3336" max="3336" width="16" style="1" customWidth="1"/>
    <col min="3337" max="3337" width="10.85546875" style="1" customWidth="1"/>
    <col min="3338" max="3338" width="18.85546875" style="1" customWidth="1"/>
    <col min="3339" max="3342" width="5.7109375" style="1" customWidth="1"/>
    <col min="3343" max="3343" width="7.7109375" style="1" customWidth="1"/>
    <col min="3344" max="3344" width="1.42578125" style="1" customWidth="1"/>
    <col min="3345" max="3348" width="6.140625" style="1" customWidth="1"/>
    <col min="3349" max="3349" width="7.85546875" style="1" customWidth="1"/>
    <col min="3350" max="3350" width="34" style="1" customWidth="1"/>
    <col min="3351" max="3352" width="25.42578125" style="1" customWidth="1"/>
    <col min="3353" max="3353" width="36.28515625" style="1" customWidth="1"/>
    <col min="3354" max="3584" width="11.42578125" style="1"/>
    <col min="3585" max="3585" width="17.7109375" style="1" customWidth="1"/>
    <col min="3586" max="3586" width="18.85546875" style="1" customWidth="1"/>
    <col min="3587" max="3587" width="5.42578125" style="1" customWidth="1"/>
    <col min="3588" max="3588" width="25.85546875" style="1" customWidth="1"/>
    <col min="3589" max="3589" width="15.5703125" style="1" customWidth="1"/>
    <col min="3590" max="3590" width="17.28515625" style="1" customWidth="1"/>
    <col min="3591" max="3591" width="28.5703125" style="1" customWidth="1"/>
    <col min="3592" max="3592" width="16" style="1" customWidth="1"/>
    <col min="3593" max="3593" width="10.85546875" style="1" customWidth="1"/>
    <col min="3594" max="3594" width="18.85546875" style="1" customWidth="1"/>
    <col min="3595" max="3598" width="5.7109375" style="1" customWidth="1"/>
    <col min="3599" max="3599" width="7.7109375" style="1" customWidth="1"/>
    <col min="3600" max="3600" width="1.42578125" style="1" customWidth="1"/>
    <col min="3601" max="3604" width="6.140625" style="1" customWidth="1"/>
    <col min="3605" max="3605" width="7.85546875" style="1" customWidth="1"/>
    <col min="3606" max="3606" width="34" style="1" customWidth="1"/>
    <col min="3607" max="3608" width="25.42578125" style="1" customWidth="1"/>
    <col min="3609" max="3609" width="36.28515625" style="1" customWidth="1"/>
    <col min="3610" max="3840" width="11.42578125" style="1"/>
    <col min="3841" max="3841" width="17.7109375" style="1" customWidth="1"/>
    <col min="3842" max="3842" width="18.85546875" style="1" customWidth="1"/>
    <col min="3843" max="3843" width="5.42578125" style="1" customWidth="1"/>
    <col min="3844" max="3844" width="25.85546875" style="1" customWidth="1"/>
    <col min="3845" max="3845" width="15.5703125" style="1" customWidth="1"/>
    <col min="3846" max="3846" width="17.28515625" style="1" customWidth="1"/>
    <col min="3847" max="3847" width="28.5703125" style="1" customWidth="1"/>
    <col min="3848" max="3848" width="16" style="1" customWidth="1"/>
    <col min="3849" max="3849" width="10.85546875" style="1" customWidth="1"/>
    <col min="3850" max="3850" width="18.85546875" style="1" customWidth="1"/>
    <col min="3851" max="3854" width="5.7109375" style="1" customWidth="1"/>
    <col min="3855" max="3855" width="7.7109375" style="1" customWidth="1"/>
    <col min="3856" max="3856" width="1.42578125" style="1" customWidth="1"/>
    <col min="3857" max="3860" width="6.140625" style="1" customWidth="1"/>
    <col min="3861" max="3861" width="7.85546875" style="1" customWidth="1"/>
    <col min="3862" max="3862" width="34" style="1" customWidth="1"/>
    <col min="3863" max="3864" width="25.42578125" style="1" customWidth="1"/>
    <col min="3865" max="3865" width="36.28515625" style="1" customWidth="1"/>
    <col min="3866" max="4096" width="11.42578125" style="1"/>
    <col min="4097" max="4097" width="17.7109375" style="1" customWidth="1"/>
    <col min="4098" max="4098" width="18.85546875" style="1" customWidth="1"/>
    <col min="4099" max="4099" width="5.42578125" style="1" customWidth="1"/>
    <col min="4100" max="4100" width="25.85546875" style="1" customWidth="1"/>
    <col min="4101" max="4101" width="15.5703125" style="1" customWidth="1"/>
    <col min="4102" max="4102" width="17.28515625" style="1" customWidth="1"/>
    <col min="4103" max="4103" width="28.5703125" style="1" customWidth="1"/>
    <col min="4104" max="4104" width="16" style="1" customWidth="1"/>
    <col min="4105" max="4105" width="10.85546875" style="1" customWidth="1"/>
    <col min="4106" max="4106" width="18.85546875" style="1" customWidth="1"/>
    <col min="4107" max="4110" width="5.7109375" style="1" customWidth="1"/>
    <col min="4111" max="4111" width="7.7109375" style="1" customWidth="1"/>
    <col min="4112" max="4112" width="1.42578125" style="1" customWidth="1"/>
    <col min="4113" max="4116" width="6.140625" style="1" customWidth="1"/>
    <col min="4117" max="4117" width="7.85546875" style="1" customWidth="1"/>
    <col min="4118" max="4118" width="34" style="1" customWidth="1"/>
    <col min="4119" max="4120" width="25.42578125" style="1" customWidth="1"/>
    <col min="4121" max="4121" width="36.28515625" style="1" customWidth="1"/>
    <col min="4122" max="4352" width="11.42578125" style="1"/>
    <col min="4353" max="4353" width="17.7109375" style="1" customWidth="1"/>
    <col min="4354" max="4354" width="18.85546875" style="1" customWidth="1"/>
    <col min="4355" max="4355" width="5.42578125" style="1" customWidth="1"/>
    <col min="4356" max="4356" width="25.85546875" style="1" customWidth="1"/>
    <col min="4357" max="4357" width="15.5703125" style="1" customWidth="1"/>
    <col min="4358" max="4358" width="17.28515625" style="1" customWidth="1"/>
    <col min="4359" max="4359" width="28.5703125" style="1" customWidth="1"/>
    <col min="4360" max="4360" width="16" style="1" customWidth="1"/>
    <col min="4361" max="4361" width="10.85546875" style="1" customWidth="1"/>
    <col min="4362" max="4362" width="18.85546875" style="1" customWidth="1"/>
    <col min="4363" max="4366" width="5.7109375" style="1" customWidth="1"/>
    <col min="4367" max="4367" width="7.7109375" style="1" customWidth="1"/>
    <col min="4368" max="4368" width="1.42578125" style="1" customWidth="1"/>
    <col min="4369" max="4372" width="6.140625" style="1" customWidth="1"/>
    <col min="4373" max="4373" width="7.85546875" style="1" customWidth="1"/>
    <col min="4374" max="4374" width="34" style="1" customWidth="1"/>
    <col min="4375" max="4376" width="25.42578125" style="1" customWidth="1"/>
    <col min="4377" max="4377" width="36.28515625" style="1" customWidth="1"/>
    <col min="4378" max="4608" width="11.42578125" style="1"/>
    <col min="4609" max="4609" width="17.7109375" style="1" customWidth="1"/>
    <col min="4610" max="4610" width="18.85546875" style="1" customWidth="1"/>
    <col min="4611" max="4611" width="5.42578125" style="1" customWidth="1"/>
    <col min="4612" max="4612" width="25.85546875" style="1" customWidth="1"/>
    <col min="4613" max="4613" width="15.5703125" style="1" customWidth="1"/>
    <col min="4614" max="4614" width="17.28515625" style="1" customWidth="1"/>
    <col min="4615" max="4615" width="28.5703125" style="1" customWidth="1"/>
    <col min="4616" max="4616" width="16" style="1" customWidth="1"/>
    <col min="4617" max="4617" width="10.85546875" style="1" customWidth="1"/>
    <col min="4618" max="4618" width="18.85546875" style="1" customWidth="1"/>
    <col min="4619" max="4622" width="5.7109375" style="1" customWidth="1"/>
    <col min="4623" max="4623" width="7.7109375" style="1" customWidth="1"/>
    <col min="4624" max="4624" width="1.42578125" style="1" customWidth="1"/>
    <col min="4625" max="4628" width="6.140625" style="1" customWidth="1"/>
    <col min="4629" max="4629" width="7.85546875" style="1" customWidth="1"/>
    <col min="4630" max="4630" width="34" style="1" customWidth="1"/>
    <col min="4631" max="4632" width="25.42578125" style="1" customWidth="1"/>
    <col min="4633" max="4633" width="36.28515625" style="1" customWidth="1"/>
    <col min="4634" max="4864" width="11.42578125" style="1"/>
    <col min="4865" max="4865" width="17.7109375" style="1" customWidth="1"/>
    <col min="4866" max="4866" width="18.85546875" style="1" customWidth="1"/>
    <col min="4867" max="4867" width="5.42578125" style="1" customWidth="1"/>
    <col min="4868" max="4868" width="25.85546875" style="1" customWidth="1"/>
    <col min="4869" max="4869" width="15.5703125" style="1" customWidth="1"/>
    <col min="4870" max="4870" width="17.28515625" style="1" customWidth="1"/>
    <col min="4871" max="4871" width="28.5703125" style="1" customWidth="1"/>
    <col min="4872" max="4872" width="16" style="1" customWidth="1"/>
    <col min="4873" max="4873" width="10.85546875" style="1" customWidth="1"/>
    <col min="4874" max="4874" width="18.85546875" style="1" customWidth="1"/>
    <col min="4875" max="4878" width="5.7109375" style="1" customWidth="1"/>
    <col min="4879" max="4879" width="7.7109375" style="1" customWidth="1"/>
    <col min="4880" max="4880" width="1.42578125" style="1" customWidth="1"/>
    <col min="4881" max="4884" width="6.140625" style="1" customWidth="1"/>
    <col min="4885" max="4885" width="7.85546875" style="1" customWidth="1"/>
    <col min="4886" max="4886" width="34" style="1" customWidth="1"/>
    <col min="4887" max="4888" width="25.42578125" style="1" customWidth="1"/>
    <col min="4889" max="4889" width="36.28515625" style="1" customWidth="1"/>
    <col min="4890" max="5120" width="11.42578125" style="1"/>
    <col min="5121" max="5121" width="17.7109375" style="1" customWidth="1"/>
    <col min="5122" max="5122" width="18.85546875" style="1" customWidth="1"/>
    <col min="5123" max="5123" width="5.42578125" style="1" customWidth="1"/>
    <col min="5124" max="5124" width="25.85546875" style="1" customWidth="1"/>
    <col min="5125" max="5125" width="15.5703125" style="1" customWidth="1"/>
    <col min="5126" max="5126" width="17.28515625" style="1" customWidth="1"/>
    <col min="5127" max="5127" width="28.5703125" style="1" customWidth="1"/>
    <col min="5128" max="5128" width="16" style="1" customWidth="1"/>
    <col min="5129" max="5129" width="10.85546875" style="1" customWidth="1"/>
    <col min="5130" max="5130" width="18.85546875" style="1" customWidth="1"/>
    <col min="5131" max="5134" width="5.7109375" style="1" customWidth="1"/>
    <col min="5135" max="5135" width="7.7109375" style="1" customWidth="1"/>
    <col min="5136" max="5136" width="1.42578125" style="1" customWidth="1"/>
    <col min="5137" max="5140" width="6.140625" style="1" customWidth="1"/>
    <col min="5141" max="5141" width="7.85546875" style="1" customWidth="1"/>
    <col min="5142" max="5142" width="34" style="1" customWidth="1"/>
    <col min="5143" max="5144" width="25.42578125" style="1" customWidth="1"/>
    <col min="5145" max="5145" width="36.28515625" style="1" customWidth="1"/>
    <col min="5146" max="5376" width="11.42578125" style="1"/>
    <col min="5377" max="5377" width="17.7109375" style="1" customWidth="1"/>
    <col min="5378" max="5378" width="18.85546875" style="1" customWidth="1"/>
    <col min="5379" max="5379" width="5.42578125" style="1" customWidth="1"/>
    <col min="5380" max="5380" width="25.85546875" style="1" customWidth="1"/>
    <col min="5381" max="5381" width="15.5703125" style="1" customWidth="1"/>
    <col min="5382" max="5382" width="17.28515625" style="1" customWidth="1"/>
    <col min="5383" max="5383" width="28.5703125" style="1" customWidth="1"/>
    <col min="5384" max="5384" width="16" style="1" customWidth="1"/>
    <col min="5385" max="5385" width="10.85546875" style="1" customWidth="1"/>
    <col min="5386" max="5386" width="18.85546875" style="1" customWidth="1"/>
    <col min="5387" max="5390" width="5.7109375" style="1" customWidth="1"/>
    <col min="5391" max="5391" width="7.7109375" style="1" customWidth="1"/>
    <col min="5392" max="5392" width="1.42578125" style="1" customWidth="1"/>
    <col min="5393" max="5396" width="6.140625" style="1" customWidth="1"/>
    <col min="5397" max="5397" width="7.85546875" style="1" customWidth="1"/>
    <col min="5398" max="5398" width="34" style="1" customWidth="1"/>
    <col min="5399" max="5400" width="25.42578125" style="1" customWidth="1"/>
    <col min="5401" max="5401" width="36.28515625" style="1" customWidth="1"/>
    <col min="5402" max="5632" width="11.42578125" style="1"/>
    <col min="5633" max="5633" width="17.7109375" style="1" customWidth="1"/>
    <col min="5634" max="5634" width="18.85546875" style="1" customWidth="1"/>
    <col min="5635" max="5635" width="5.42578125" style="1" customWidth="1"/>
    <col min="5636" max="5636" width="25.85546875" style="1" customWidth="1"/>
    <col min="5637" max="5637" width="15.5703125" style="1" customWidth="1"/>
    <col min="5638" max="5638" width="17.28515625" style="1" customWidth="1"/>
    <col min="5639" max="5639" width="28.5703125" style="1" customWidth="1"/>
    <col min="5640" max="5640" width="16" style="1" customWidth="1"/>
    <col min="5641" max="5641" width="10.85546875" style="1" customWidth="1"/>
    <col min="5642" max="5642" width="18.85546875" style="1" customWidth="1"/>
    <col min="5643" max="5646" width="5.7109375" style="1" customWidth="1"/>
    <col min="5647" max="5647" width="7.7109375" style="1" customWidth="1"/>
    <col min="5648" max="5648" width="1.42578125" style="1" customWidth="1"/>
    <col min="5649" max="5652" width="6.140625" style="1" customWidth="1"/>
    <col min="5653" max="5653" width="7.85546875" style="1" customWidth="1"/>
    <col min="5654" max="5654" width="34" style="1" customWidth="1"/>
    <col min="5655" max="5656" width="25.42578125" style="1" customWidth="1"/>
    <col min="5657" max="5657" width="36.28515625" style="1" customWidth="1"/>
    <col min="5658" max="5888" width="11.42578125" style="1"/>
    <col min="5889" max="5889" width="17.7109375" style="1" customWidth="1"/>
    <col min="5890" max="5890" width="18.85546875" style="1" customWidth="1"/>
    <col min="5891" max="5891" width="5.42578125" style="1" customWidth="1"/>
    <col min="5892" max="5892" width="25.85546875" style="1" customWidth="1"/>
    <col min="5893" max="5893" width="15.5703125" style="1" customWidth="1"/>
    <col min="5894" max="5894" width="17.28515625" style="1" customWidth="1"/>
    <col min="5895" max="5895" width="28.5703125" style="1" customWidth="1"/>
    <col min="5896" max="5896" width="16" style="1" customWidth="1"/>
    <col min="5897" max="5897" width="10.85546875" style="1" customWidth="1"/>
    <col min="5898" max="5898" width="18.85546875" style="1" customWidth="1"/>
    <col min="5899" max="5902" width="5.7109375" style="1" customWidth="1"/>
    <col min="5903" max="5903" width="7.7109375" style="1" customWidth="1"/>
    <col min="5904" max="5904" width="1.42578125" style="1" customWidth="1"/>
    <col min="5905" max="5908" width="6.140625" style="1" customWidth="1"/>
    <col min="5909" max="5909" width="7.85546875" style="1" customWidth="1"/>
    <col min="5910" max="5910" width="34" style="1" customWidth="1"/>
    <col min="5911" max="5912" width="25.42578125" style="1" customWidth="1"/>
    <col min="5913" max="5913" width="36.28515625" style="1" customWidth="1"/>
    <col min="5914" max="6144" width="11.42578125" style="1"/>
    <col min="6145" max="6145" width="17.7109375" style="1" customWidth="1"/>
    <col min="6146" max="6146" width="18.85546875" style="1" customWidth="1"/>
    <col min="6147" max="6147" width="5.42578125" style="1" customWidth="1"/>
    <col min="6148" max="6148" width="25.85546875" style="1" customWidth="1"/>
    <col min="6149" max="6149" width="15.5703125" style="1" customWidth="1"/>
    <col min="6150" max="6150" width="17.28515625" style="1" customWidth="1"/>
    <col min="6151" max="6151" width="28.5703125" style="1" customWidth="1"/>
    <col min="6152" max="6152" width="16" style="1" customWidth="1"/>
    <col min="6153" max="6153" width="10.85546875" style="1" customWidth="1"/>
    <col min="6154" max="6154" width="18.85546875" style="1" customWidth="1"/>
    <col min="6155" max="6158" width="5.7109375" style="1" customWidth="1"/>
    <col min="6159" max="6159" width="7.7109375" style="1" customWidth="1"/>
    <col min="6160" max="6160" width="1.42578125" style="1" customWidth="1"/>
    <col min="6161" max="6164" width="6.140625" style="1" customWidth="1"/>
    <col min="6165" max="6165" width="7.85546875" style="1" customWidth="1"/>
    <col min="6166" max="6166" width="34" style="1" customWidth="1"/>
    <col min="6167" max="6168" width="25.42578125" style="1" customWidth="1"/>
    <col min="6169" max="6169" width="36.28515625" style="1" customWidth="1"/>
    <col min="6170" max="6400" width="11.42578125" style="1"/>
    <col min="6401" max="6401" width="17.7109375" style="1" customWidth="1"/>
    <col min="6402" max="6402" width="18.85546875" style="1" customWidth="1"/>
    <col min="6403" max="6403" width="5.42578125" style="1" customWidth="1"/>
    <col min="6404" max="6404" width="25.85546875" style="1" customWidth="1"/>
    <col min="6405" max="6405" width="15.5703125" style="1" customWidth="1"/>
    <col min="6406" max="6406" width="17.28515625" style="1" customWidth="1"/>
    <col min="6407" max="6407" width="28.5703125" style="1" customWidth="1"/>
    <col min="6408" max="6408" width="16" style="1" customWidth="1"/>
    <col min="6409" max="6409" width="10.85546875" style="1" customWidth="1"/>
    <col min="6410" max="6410" width="18.85546875" style="1" customWidth="1"/>
    <col min="6411" max="6414" width="5.7109375" style="1" customWidth="1"/>
    <col min="6415" max="6415" width="7.7109375" style="1" customWidth="1"/>
    <col min="6416" max="6416" width="1.42578125" style="1" customWidth="1"/>
    <col min="6417" max="6420" width="6.140625" style="1" customWidth="1"/>
    <col min="6421" max="6421" width="7.85546875" style="1" customWidth="1"/>
    <col min="6422" max="6422" width="34" style="1" customWidth="1"/>
    <col min="6423" max="6424" width="25.42578125" style="1" customWidth="1"/>
    <col min="6425" max="6425" width="36.28515625" style="1" customWidth="1"/>
    <col min="6426" max="6656" width="11.42578125" style="1"/>
    <col min="6657" max="6657" width="17.7109375" style="1" customWidth="1"/>
    <col min="6658" max="6658" width="18.85546875" style="1" customWidth="1"/>
    <col min="6659" max="6659" width="5.42578125" style="1" customWidth="1"/>
    <col min="6660" max="6660" width="25.85546875" style="1" customWidth="1"/>
    <col min="6661" max="6661" width="15.5703125" style="1" customWidth="1"/>
    <col min="6662" max="6662" width="17.28515625" style="1" customWidth="1"/>
    <col min="6663" max="6663" width="28.5703125" style="1" customWidth="1"/>
    <col min="6664" max="6664" width="16" style="1" customWidth="1"/>
    <col min="6665" max="6665" width="10.85546875" style="1" customWidth="1"/>
    <col min="6666" max="6666" width="18.85546875" style="1" customWidth="1"/>
    <col min="6667" max="6670" width="5.7109375" style="1" customWidth="1"/>
    <col min="6671" max="6671" width="7.7109375" style="1" customWidth="1"/>
    <col min="6672" max="6672" width="1.42578125" style="1" customWidth="1"/>
    <col min="6673" max="6676" width="6.140625" style="1" customWidth="1"/>
    <col min="6677" max="6677" width="7.85546875" style="1" customWidth="1"/>
    <col min="6678" max="6678" width="34" style="1" customWidth="1"/>
    <col min="6679" max="6680" width="25.42578125" style="1" customWidth="1"/>
    <col min="6681" max="6681" width="36.28515625" style="1" customWidth="1"/>
    <col min="6682" max="6912" width="11.42578125" style="1"/>
    <col min="6913" max="6913" width="17.7109375" style="1" customWidth="1"/>
    <col min="6914" max="6914" width="18.85546875" style="1" customWidth="1"/>
    <col min="6915" max="6915" width="5.42578125" style="1" customWidth="1"/>
    <col min="6916" max="6916" width="25.85546875" style="1" customWidth="1"/>
    <col min="6917" max="6917" width="15.5703125" style="1" customWidth="1"/>
    <col min="6918" max="6918" width="17.28515625" style="1" customWidth="1"/>
    <col min="6919" max="6919" width="28.5703125" style="1" customWidth="1"/>
    <col min="6920" max="6920" width="16" style="1" customWidth="1"/>
    <col min="6921" max="6921" width="10.85546875" style="1" customWidth="1"/>
    <col min="6922" max="6922" width="18.85546875" style="1" customWidth="1"/>
    <col min="6923" max="6926" width="5.7109375" style="1" customWidth="1"/>
    <col min="6927" max="6927" width="7.7109375" style="1" customWidth="1"/>
    <col min="6928" max="6928" width="1.42578125" style="1" customWidth="1"/>
    <col min="6929" max="6932" width="6.140625" style="1" customWidth="1"/>
    <col min="6933" max="6933" width="7.85546875" style="1" customWidth="1"/>
    <col min="6934" max="6934" width="34" style="1" customWidth="1"/>
    <col min="6935" max="6936" width="25.42578125" style="1" customWidth="1"/>
    <col min="6937" max="6937" width="36.28515625" style="1" customWidth="1"/>
    <col min="6938" max="7168" width="11.42578125" style="1"/>
    <col min="7169" max="7169" width="17.7109375" style="1" customWidth="1"/>
    <col min="7170" max="7170" width="18.85546875" style="1" customWidth="1"/>
    <col min="7171" max="7171" width="5.42578125" style="1" customWidth="1"/>
    <col min="7172" max="7172" width="25.85546875" style="1" customWidth="1"/>
    <col min="7173" max="7173" width="15.5703125" style="1" customWidth="1"/>
    <col min="7174" max="7174" width="17.28515625" style="1" customWidth="1"/>
    <col min="7175" max="7175" width="28.5703125" style="1" customWidth="1"/>
    <col min="7176" max="7176" width="16" style="1" customWidth="1"/>
    <col min="7177" max="7177" width="10.85546875" style="1" customWidth="1"/>
    <col min="7178" max="7178" width="18.85546875" style="1" customWidth="1"/>
    <col min="7179" max="7182" width="5.7109375" style="1" customWidth="1"/>
    <col min="7183" max="7183" width="7.7109375" style="1" customWidth="1"/>
    <col min="7184" max="7184" width="1.42578125" style="1" customWidth="1"/>
    <col min="7185" max="7188" width="6.140625" style="1" customWidth="1"/>
    <col min="7189" max="7189" width="7.85546875" style="1" customWidth="1"/>
    <col min="7190" max="7190" width="34" style="1" customWidth="1"/>
    <col min="7191" max="7192" width="25.42578125" style="1" customWidth="1"/>
    <col min="7193" max="7193" width="36.28515625" style="1" customWidth="1"/>
    <col min="7194" max="7424" width="11.42578125" style="1"/>
    <col min="7425" max="7425" width="17.7109375" style="1" customWidth="1"/>
    <col min="7426" max="7426" width="18.85546875" style="1" customWidth="1"/>
    <col min="7427" max="7427" width="5.42578125" style="1" customWidth="1"/>
    <col min="7428" max="7428" width="25.85546875" style="1" customWidth="1"/>
    <col min="7429" max="7429" width="15.5703125" style="1" customWidth="1"/>
    <col min="7430" max="7430" width="17.28515625" style="1" customWidth="1"/>
    <col min="7431" max="7431" width="28.5703125" style="1" customWidth="1"/>
    <col min="7432" max="7432" width="16" style="1" customWidth="1"/>
    <col min="7433" max="7433" width="10.85546875" style="1" customWidth="1"/>
    <col min="7434" max="7434" width="18.85546875" style="1" customWidth="1"/>
    <col min="7435" max="7438" width="5.7109375" style="1" customWidth="1"/>
    <col min="7439" max="7439" width="7.7109375" style="1" customWidth="1"/>
    <col min="7440" max="7440" width="1.42578125" style="1" customWidth="1"/>
    <col min="7441" max="7444" width="6.140625" style="1" customWidth="1"/>
    <col min="7445" max="7445" width="7.85546875" style="1" customWidth="1"/>
    <col min="7446" max="7446" width="34" style="1" customWidth="1"/>
    <col min="7447" max="7448" width="25.42578125" style="1" customWidth="1"/>
    <col min="7449" max="7449" width="36.28515625" style="1" customWidth="1"/>
    <col min="7450" max="7680" width="11.42578125" style="1"/>
    <col min="7681" max="7681" width="17.7109375" style="1" customWidth="1"/>
    <col min="7682" max="7682" width="18.85546875" style="1" customWidth="1"/>
    <col min="7683" max="7683" width="5.42578125" style="1" customWidth="1"/>
    <col min="7684" max="7684" width="25.85546875" style="1" customWidth="1"/>
    <col min="7685" max="7685" width="15.5703125" style="1" customWidth="1"/>
    <col min="7686" max="7686" width="17.28515625" style="1" customWidth="1"/>
    <col min="7687" max="7687" width="28.5703125" style="1" customWidth="1"/>
    <col min="7688" max="7688" width="16" style="1" customWidth="1"/>
    <col min="7689" max="7689" width="10.85546875" style="1" customWidth="1"/>
    <col min="7690" max="7690" width="18.85546875" style="1" customWidth="1"/>
    <col min="7691" max="7694" width="5.7109375" style="1" customWidth="1"/>
    <col min="7695" max="7695" width="7.7109375" style="1" customWidth="1"/>
    <col min="7696" max="7696" width="1.42578125" style="1" customWidth="1"/>
    <col min="7697" max="7700" width="6.140625" style="1" customWidth="1"/>
    <col min="7701" max="7701" width="7.85546875" style="1" customWidth="1"/>
    <col min="7702" max="7702" width="34" style="1" customWidth="1"/>
    <col min="7703" max="7704" width="25.42578125" style="1" customWidth="1"/>
    <col min="7705" max="7705" width="36.28515625" style="1" customWidth="1"/>
    <col min="7706" max="7936" width="11.42578125" style="1"/>
    <col min="7937" max="7937" width="17.7109375" style="1" customWidth="1"/>
    <col min="7938" max="7938" width="18.85546875" style="1" customWidth="1"/>
    <col min="7939" max="7939" width="5.42578125" style="1" customWidth="1"/>
    <col min="7940" max="7940" width="25.85546875" style="1" customWidth="1"/>
    <col min="7941" max="7941" width="15.5703125" style="1" customWidth="1"/>
    <col min="7942" max="7942" width="17.28515625" style="1" customWidth="1"/>
    <col min="7943" max="7943" width="28.5703125" style="1" customWidth="1"/>
    <col min="7944" max="7944" width="16" style="1" customWidth="1"/>
    <col min="7945" max="7945" width="10.85546875" style="1" customWidth="1"/>
    <col min="7946" max="7946" width="18.85546875" style="1" customWidth="1"/>
    <col min="7947" max="7950" width="5.7109375" style="1" customWidth="1"/>
    <col min="7951" max="7951" width="7.7109375" style="1" customWidth="1"/>
    <col min="7952" max="7952" width="1.42578125" style="1" customWidth="1"/>
    <col min="7953" max="7956" width="6.140625" style="1" customWidth="1"/>
    <col min="7957" max="7957" width="7.85546875" style="1" customWidth="1"/>
    <col min="7958" max="7958" width="34" style="1" customWidth="1"/>
    <col min="7959" max="7960" width="25.42578125" style="1" customWidth="1"/>
    <col min="7961" max="7961" width="36.28515625" style="1" customWidth="1"/>
    <col min="7962" max="8192" width="11.42578125" style="1"/>
    <col min="8193" max="8193" width="17.7109375" style="1" customWidth="1"/>
    <col min="8194" max="8194" width="18.85546875" style="1" customWidth="1"/>
    <col min="8195" max="8195" width="5.42578125" style="1" customWidth="1"/>
    <col min="8196" max="8196" width="25.85546875" style="1" customWidth="1"/>
    <col min="8197" max="8197" width="15.5703125" style="1" customWidth="1"/>
    <col min="8198" max="8198" width="17.28515625" style="1" customWidth="1"/>
    <col min="8199" max="8199" width="28.5703125" style="1" customWidth="1"/>
    <col min="8200" max="8200" width="16" style="1" customWidth="1"/>
    <col min="8201" max="8201" width="10.85546875" style="1" customWidth="1"/>
    <col min="8202" max="8202" width="18.85546875" style="1" customWidth="1"/>
    <col min="8203" max="8206" width="5.7109375" style="1" customWidth="1"/>
    <col min="8207" max="8207" width="7.7109375" style="1" customWidth="1"/>
    <col min="8208" max="8208" width="1.42578125" style="1" customWidth="1"/>
    <col min="8209" max="8212" width="6.140625" style="1" customWidth="1"/>
    <col min="8213" max="8213" width="7.85546875" style="1" customWidth="1"/>
    <col min="8214" max="8214" width="34" style="1" customWidth="1"/>
    <col min="8215" max="8216" width="25.42578125" style="1" customWidth="1"/>
    <col min="8217" max="8217" width="36.28515625" style="1" customWidth="1"/>
    <col min="8218" max="8448" width="11.42578125" style="1"/>
    <col min="8449" max="8449" width="17.7109375" style="1" customWidth="1"/>
    <col min="8450" max="8450" width="18.85546875" style="1" customWidth="1"/>
    <col min="8451" max="8451" width="5.42578125" style="1" customWidth="1"/>
    <col min="8452" max="8452" width="25.85546875" style="1" customWidth="1"/>
    <col min="8453" max="8453" width="15.5703125" style="1" customWidth="1"/>
    <col min="8454" max="8454" width="17.28515625" style="1" customWidth="1"/>
    <col min="8455" max="8455" width="28.5703125" style="1" customWidth="1"/>
    <col min="8456" max="8456" width="16" style="1" customWidth="1"/>
    <col min="8457" max="8457" width="10.85546875" style="1" customWidth="1"/>
    <col min="8458" max="8458" width="18.85546875" style="1" customWidth="1"/>
    <col min="8459" max="8462" width="5.7109375" style="1" customWidth="1"/>
    <col min="8463" max="8463" width="7.7109375" style="1" customWidth="1"/>
    <col min="8464" max="8464" width="1.42578125" style="1" customWidth="1"/>
    <col min="8465" max="8468" width="6.140625" style="1" customWidth="1"/>
    <col min="8469" max="8469" width="7.85546875" style="1" customWidth="1"/>
    <col min="8470" max="8470" width="34" style="1" customWidth="1"/>
    <col min="8471" max="8472" width="25.42578125" style="1" customWidth="1"/>
    <col min="8473" max="8473" width="36.28515625" style="1" customWidth="1"/>
    <col min="8474" max="8704" width="11.42578125" style="1"/>
    <col min="8705" max="8705" width="17.7109375" style="1" customWidth="1"/>
    <col min="8706" max="8706" width="18.85546875" style="1" customWidth="1"/>
    <col min="8707" max="8707" width="5.42578125" style="1" customWidth="1"/>
    <col min="8708" max="8708" width="25.85546875" style="1" customWidth="1"/>
    <col min="8709" max="8709" width="15.5703125" style="1" customWidth="1"/>
    <col min="8710" max="8710" width="17.28515625" style="1" customWidth="1"/>
    <col min="8711" max="8711" width="28.5703125" style="1" customWidth="1"/>
    <col min="8712" max="8712" width="16" style="1" customWidth="1"/>
    <col min="8713" max="8713" width="10.85546875" style="1" customWidth="1"/>
    <col min="8714" max="8714" width="18.85546875" style="1" customWidth="1"/>
    <col min="8715" max="8718" width="5.7109375" style="1" customWidth="1"/>
    <col min="8719" max="8719" width="7.7109375" style="1" customWidth="1"/>
    <col min="8720" max="8720" width="1.42578125" style="1" customWidth="1"/>
    <col min="8721" max="8724" width="6.140625" style="1" customWidth="1"/>
    <col min="8725" max="8725" width="7.85546875" style="1" customWidth="1"/>
    <col min="8726" max="8726" width="34" style="1" customWidth="1"/>
    <col min="8727" max="8728" width="25.42578125" style="1" customWidth="1"/>
    <col min="8729" max="8729" width="36.28515625" style="1" customWidth="1"/>
    <col min="8730" max="8960" width="11.42578125" style="1"/>
    <col min="8961" max="8961" width="17.7109375" style="1" customWidth="1"/>
    <col min="8962" max="8962" width="18.85546875" style="1" customWidth="1"/>
    <col min="8963" max="8963" width="5.42578125" style="1" customWidth="1"/>
    <col min="8964" max="8964" width="25.85546875" style="1" customWidth="1"/>
    <col min="8965" max="8965" width="15.5703125" style="1" customWidth="1"/>
    <col min="8966" max="8966" width="17.28515625" style="1" customWidth="1"/>
    <col min="8967" max="8967" width="28.5703125" style="1" customWidth="1"/>
    <col min="8968" max="8968" width="16" style="1" customWidth="1"/>
    <col min="8969" max="8969" width="10.85546875" style="1" customWidth="1"/>
    <col min="8970" max="8970" width="18.85546875" style="1" customWidth="1"/>
    <col min="8971" max="8974" width="5.7109375" style="1" customWidth="1"/>
    <col min="8975" max="8975" width="7.7109375" style="1" customWidth="1"/>
    <col min="8976" max="8976" width="1.42578125" style="1" customWidth="1"/>
    <col min="8977" max="8980" width="6.140625" style="1" customWidth="1"/>
    <col min="8981" max="8981" width="7.85546875" style="1" customWidth="1"/>
    <col min="8982" max="8982" width="34" style="1" customWidth="1"/>
    <col min="8983" max="8984" width="25.42578125" style="1" customWidth="1"/>
    <col min="8985" max="8985" width="36.28515625" style="1" customWidth="1"/>
    <col min="8986" max="9216" width="11.42578125" style="1"/>
    <col min="9217" max="9217" width="17.7109375" style="1" customWidth="1"/>
    <col min="9218" max="9218" width="18.85546875" style="1" customWidth="1"/>
    <col min="9219" max="9219" width="5.42578125" style="1" customWidth="1"/>
    <col min="9220" max="9220" width="25.85546875" style="1" customWidth="1"/>
    <col min="9221" max="9221" width="15.5703125" style="1" customWidth="1"/>
    <col min="9222" max="9222" width="17.28515625" style="1" customWidth="1"/>
    <col min="9223" max="9223" width="28.5703125" style="1" customWidth="1"/>
    <col min="9224" max="9224" width="16" style="1" customWidth="1"/>
    <col min="9225" max="9225" width="10.85546875" style="1" customWidth="1"/>
    <col min="9226" max="9226" width="18.85546875" style="1" customWidth="1"/>
    <col min="9227" max="9230" width="5.7109375" style="1" customWidth="1"/>
    <col min="9231" max="9231" width="7.7109375" style="1" customWidth="1"/>
    <col min="9232" max="9232" width="1.42578125" style="1" customWidth="1"/>
    <col min="9233" max="9236" width="6.140625" style="1" customWidth="1"/>
    <col min="9237" max="9237" width="7.85546875" style="1" customWidth="1"/>
    <col min="9238" max="9238" width="34" style="1" customWidth="1"/>
    <col min="9239" max="9240" width="25.42578125" style="1" customWidth="1"/>
    <col min="9241" max="9241" width="36.28515625" style="1" customWidth="1"/>
    <col min="9242" max="9472" width="11.42578125" style="1"/>
    <col min="9473" max="9473" width="17.7109375" style="1" customWidth="1"/>
    <col min="9474" max="9474" width="18.85546875" style="1" customWidth="1"/>
    <col min="9475" max="9475" width="5.42578125" style="1" customWidth="1"/>
    <col min="9476" max="9476" width="25.85546875" style="1" customWidth="1"/>
    <col min="9477" max="9477" width="15.5703125" style="1" customWidth="1"/>
    <col min="9478" max="9478" width="17.28515625" style="1" customWidth="1"/>
    <col min="9479" max="9479" width="28.5703125" style="1" customWidth="1"/>
    <col min="9480" max="9480" width="16" style="1" customWidth="1"/>
    <col min="9481" max="9481" width="10.85546875" style="1" customWidth="1"/>
    <col min="9482" max="9482" width="18.85546875" style="1" customWidth="1"/>
    <col min="9483" max="9486" width="5.7109375" style="1" customWidth="1"/>
    <col min="9487" max="9487" width="7.7109375" style="1" customWidth="1"/>
    <col min="9488" max="9488" width="1.42578125" style="1" customWidth="1"/>
    <col min="9489" max="9492" width="6.140625" style="1" customWidth="1"/>
    <col min="9493" max="9493" width="7.85546875" style="1" customWidth="1"/>
    <col min="9494" max="9494" width="34" style="1" customWidth="1"/>
    <col min="9495" max="9496" width="25.42578125" style="1" customWidth="1"/>
    <col min="9497" max="9497" width="36.28515625" style="1" customWidth="1"/>
    <col min="9498" max="9728" width="11.42578125" style="1"/>
    <col min="9729" max="9729" width="17.7109375" style="1" customWidth="1"/>
    <col min="9730" max="9730" width="18.85546875" style="1" customWidth="1"/>
    <col min="9731" max="9731" width="5.42578125" style="1" customWidth="1"/>
    <col min="9732" max="9732" width="25.85546875" style="1" customWidth="1"/>
    <col min="9733" max="9733" width="15.5703125" style="1" customWidth="1"/>
    <col min="9734" max="9734" width="17.28515625" style="1" customWidth="1"/>
    <col min="9735" max="9735" width="28.5703125" style="1" customWidth="1"/>
    <col min="9736" max="9736" width="16" style="1" customWidth="1"/>
    <col min="9737" max="9737" width="10.85546875" style="1" customWidth="1"/>
    <col min="9738" max="9738" width="18.85546875" style="1" customWidth="1"/>
    <col min="9739" max="9742" width="5.7109375" style="1" customWidth="1"/>
    <col min="9743" max="9743" width="7.7109375" style="1" customWidth="1"/>
    <col min="9744" max="9744" width="1.42578125" style="1" customWidth="1"/>
    <col min="9745" max="9748" width="6.140625" style="1" customWidth="1"/>
    <col min="9749" max="9749" width="7.85546875" style="1" customWidth="1"/>
    <col min="9750" max="9750" width="34" style="1" customWidth="1"/>
    <col min="9751" max="9752" width="25.42578125" style="1" customWidth="1"/>
    <col min="9753" max="9753" width="36.28515625" style="1" customWidth="1"/>
    <col min="9754" max="9984" width="11.42578125" style="1"/>
    <col min="9985" max="9985" width="17.7109375" style="1" customWidth="1"/>
    <col min="9986" max="9986" width="18.85546875" style="1" customWidth="1"/>
    <col min="9987" max="9987" width="5.42578125" style="1" customWidth="1"/>
    <col min="9988" max="9988" width="25.85546875" style="1" customWidth="1"/>
    <col min="9989" max="9989" width="15.5703125" style="1" customWidth="1"/>
    <col min="9990" max="9990" width="17.28515625" style="1" customWidth="1"/>
    <col min="9991" max="9991" width="28.5703125" style="1" customWidth="1"/>
    <col min="9992" max="9992" width="16" style="1" customWidth="1"/>
    <col min="9993" max="9993" width="10.85546875" style="1" customWidth="1"/>
    <col min="9994" max="9994" width="18.85546875" style="1" customWidth="1"/>
    <col min="9995" max="9998" width="5.7109375" style="1" customWidth="1"/>
    <col min="9999" max="9999" width="7.7109375" style="1" customWidth="1"/>
    <col min="10000" max="10000" width="1.42578125" style="1" customWidth="1"/>
    <col min="10001" max="10004" width="6.140625" style="1" customWidth="1"/>
    <col min="10005" max="10005" width="7.85546875" style="1" customWidth="1"/>
    <col min="10006" max="10006" width="34" style="1" customWidth="1"/>
    <col min="10007" max="10008" width="25.42578125" style="1" customWidth="1"/>
    <col min="10009" max="10009" width="36.28515625" style="1" customWidth="1"/>
    <col min="10010" max="10240" width="11.42578125" style="1"/>
    <col min="10241" max="10241" width="17.71093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28515625" style="1" customWidth="1"/>
    <col min="10247" max="10247" width="28.5703125" style="1" customWidth="1"/>
    <col min="10248" max="10248" width="16" style="1" customWidth="1"/>
    <col min="10249" max="10249" width="10.85546875" style="1" customWidth="1"/>
    <col min="10250" max="10250" width="18.85546875" style="1" customWidth="1"/>
    <col min="10251" max="10254" width="5.7109375" style="1" customWidth="1"/>
    <col min="10255" max="10255" width="7.7109375" style="1" customWidth="1"/>
    <col min="10256" max="10256" width="1.42578125" style="1" customWidth="1"/>
    <col min="10257" max="10260" width="6.140625" style="1" customWidth="1"/>
    <col min="10261" max="10261" width="7.85546875" style="1" customWidth="1"/>
    <col min="10262" max="10262" width="34" style="1" customWidth="1"/>
    <col min="10263" max="10264" width="25.42578125" style="1" customWidth="1"/>
    <col min="10265" max="10265" width="36.28515625" style="1" customWidth="1"/>
    <col min="10266" max="10496" width="11.42578125" style="1"/>
    <col min="10497" max="10497" width="17.71093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28515625" style="1" customWidth="1"/>
    <col min="10503" max="10503" width="28.5703125" style="1" customWidth="1"/>
    <col min="10504" max="10504" width="16" style="1" customWidth="1"/>
    <col min="10505" max="10505" width="10.85546875" style="1" customWidth="1"/>
    <col min="10506" max="10506" width="18.85546875" style="1" customWidth="1"/>
    <col min="10507" max="10510" width="5.7109375" style="1" customWidth="1"/>
    <col min="10511" max="10511" width="7.7109375" style="1" customWidth="1"/>
    <col min="10512" max="10512" width="1.42578125" style="1" customWidth="1"/>
    <col min="10513" max="10516" width="6.140625" style="1" customWidth="1"/>
    <col min="10517" max="10517" width="7.85546875" style="1" customWidth="1"/>
    <col min="10518" max="10518" width="34" style="1" customWidth="1"/>
    <col min="10519" max="10520" width="25.42578125" style="1" customWidth="1"/>
    <col min="10521" max="10521" width="36.28515625" style="1" customWidth="1"/>
    <col min="10522" max="10752" width="11.42578125" style="1"/>
    <col min="10753" max="10753" width="17.71093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28515625" style="1" customWidth="1"/>
    <col min="10759" max="10759" width="28.5703125" style="1" customWidth="1"/>
    <col min="10760" max="10760" width="16" style="1" customWidth="1"/>
    <col min="10761" max="10761" width="10.85546875" style="1" customWidth="1"/>
    <col min="10762" max="10762" width="18.85546875" style="1" customWidth="1"/>
    <col min="10763" max="10766" width="5.7109375" style="1" customWidth="1"/>
    <col min="10767" max="10767" width="7.7109375" style="1" customWidth="1"/>
    <col min="10768" max="10768" width="1.42578125" style="1" customWidth="1"/>
    <col min="10769" max="10772" width="6.140625" style="1" customWidth="1"/>
    <col min="10773" max="10773" width="7.85546875" style="1" customWidth="1"/>
    <col min="10774" max="10774" width="34" style="1" customWidth="1"/>
    <col min="10775" max="10776" width="25.42578125" style="1" customWidth="1"/>
    <col min="10777" max="10777" width="36.28515625" style="1" customWidth="1"/>
    <col min="10778" max="11008" width="11.42578125" style="1"/>
    <col min="11009" max="11009" width="17.71093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28515625" style="1" customWidth="1"/>
    <col min="11015" max="11015" width="28.5703125" style="1" customWidth="1"/>
    <col min="11016" max="11016" width="16" style="1" customWidth="1"/>
    <col min="11017" max="11017" width="10.85546875" style="1" customWidth="1"/>
    <col min="11018" max="11018" width="18.85546875" style="1" customWidth="1"/>
    <col min="11019" max="11022" width="5.7109375" style="1" customWidth="1"/>
    <col min="11023" max="11023" width="7.7109375" style="1" customWidth="1"/>
    <col min="11024" max="11024" width="1.42578125" style="1" customWidth="1"/>
    <col min="11025" max="11028" width="6.140625" style="1" customWidth="1"/>
    <col min="11029" max="11029" width="7.85546875" style="1" customWidth="1"/>
    <col min="11030" max="11030" width="34" style="1" customWidth="1"/>
    <col min="11031" max="11032" width="25.42578125" style="1" customWidth="1"/>
    <col min="11033" max="11033" width="36.28515625" style="1" customWidth="1"/>
    <col min="11034" max="11264" width="11.42578125" style="1"/>
    <col min="11265" max="11265" width="17.71093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28515625" style="1" customWidth="1"/>
    <col min="11271" max="11271" width="28.5703125" style="1" customWidth="1"/>
    <col min="11272" max="11272" width="16" style="1" customWidth="1"/>
    <col min="11273" max="11273" width="10.85546875" style="1" customWidth="1"/>
    <col min="11274" max="11274" width="18.85546875" style="1" customWidth="1"/>
    <col min="11275" max="11278" width="5.7109375" style="1" customWidth="1"/>
    <col min="11279" max="11279" width="7.7109375" style="1" customWidth="1"/>
    <col min="11280" max="11280" width="1.42578125" style="1" customWidth="1"/>
    <col min="11281" max="11284" width="6.140625" style="1" customWidth="1"/>
    <col min="11285" max="11285" width="7.85546875" style="1" customWidth="1"/>
    <col min="11286" max="11286" width="34" style="1" customWidth="1"/>
    <col min="11287" max="11288" width="25.42578125" style="1" customWidth="1"/>
    <col min="11289" max="11289" width="36.28515625" style="1" customWidth="1"/>
    <col min="11290" max="11520" width="11.42578125" style="1"/>
    <col min="11521" max="11521" width="17.71093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28515625" style="1" customWidth="1"/>
    <col min="11527" max="11527" width="28.5703125" style="1" customWidth="1"/>
    <col min="11528" max="11528" width="16" style="1" customWidth="1"/>
    <col min="11529" max="11529" width="10.85546875" style="1" customWidth="1"/>
    <col min="11530" max="11530" width="18.85546875" style="1" customWidth="1"/>
    <col min="11531" max="11534" width="5.7109375" style="1" customWidth="1"/>
    <col min="11535" max="11535" width="7.7109375" style="1" customWidth="1"/>
    <col min="11536" max="11536" width="1.42578125" style="1" customWidth="1"/>
    <col min="11537" max="11540" width="6.140625" style="1" customWidth="1"/>
    <col min="11541" max="11541" width="7.85546875" style="1" customWidth="1"/>
    <col min="11542" max="11542" width="34" style="1" customWidth="1"/>
    <col min="11543" max="11544" width="25.42578125" style="1" customWidth="1"/>
    <col min="11545" max="11545" width="36.28515625" style="1" customWidth="1"/>
    <col min="11546" max="11776" width="11.42578125" style="1"/>
    <col min="11777" max="11777" width="17.71093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28515625" style="1" customWidth="1"/>
    <col min="11783" max="11783" width="28.5703125" style="1" customWidth="1"/>
    <col min="11784" max="11784" width="16" style="1" customWidth="1"/>
    <col min="11785" max="11785" width="10.85546875" style="1" customWidth="1"/>
    <col min="11786" max="11786" width="18.85546875" style="1" customWidth="1"/>
    <col min="11787" max="11790" width="5.7109375" style="1" customWidth="1"/>
    <col min="11791" max="11791" width="7.7109375" style="1" customWidth="1"/>
    <col min="11792" max="11792" width="1.42578125" style="1" customWidth="1"/>
    <col min="11793" max="11796" width="6.140625" style="1" customWidth="1"/>
    <col min="11797" max="11797" width="7.85546875" style="1" customWidth="1"/>
    <col min="11798" max="11798" width="34" style="1" customWidth="1"/>
    <col min="11799" max="11800" width="25.42578125" style="1" customWidth="1"/>
    <col min="11801" max="11801" width="36.28515625" style="1" customWidth="1"/>
    <col min="11802" max="12032" width="11.42578125" style="1"/>
    <col min="12033" max="12033" width="17.71093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28515625" style="1" customWidth="1"/>
    <col min="12039" max="12039" width="28.5703125" style="1" customWidth="1"/>
    <col min="12040" max="12040" width="16" style="1" customWidth="1"/>
    <col min="12041" max="12041" width="10.85546875" style="1" customWidth="1"/>
    <col min="12042" max="12042" width="18.85546875" style="1" customWidth="1"/>
    <col min="12043" max="12046" width="5.7109375" style="1" customWidth="1"/>
    <col min="12047" max="12047" width="7.7109375" style="1" customWidth="1"/>
    <col min="12048" max="12048" width="1.42578125" style="1" customWidth="1"/>
    <col min="12049" max="12052" width="6.140625" style="1" customWidth="1"/>
    <col min="12053" max="12053" width="7.85546875" style="1" customWidth="1"/>
    <col min="12054" max="12054" width="34" style="1" customWidth="1"/>
    <col min="12055" max="12056" width="25.42578125" style="1" customWidth="1"/>
    <col min="12057" max="12057" width="36.28515625" style="1" customWidth="1"/>
    <col min="12058" max="12288" width="11.42578125" style="1"/>
    <col min="12289" max="12289" width="17.71093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28515625" style="1" customWidth="1"/>
    <col min="12295" max="12295" width="28.5703125" style="1" customWidth="1"/>
    <col min="12296" max="12296" width="16" style="1" customWidth="1"/>
    <col min="12297" max="12297" width="10.85546875" style="1" customWidth="1"/>
    <col min="12298" max="12298" width="18.85546875" style="1" customWidth="1"/>
    <col min="12299" max="12302" width="5.7109375" style="1" customWidth="1"/>
    <col min="12303" max="12303" width="7.7109375" style="1" customWidth="1"/>
    <col min="12304" max="12304" width="1.42578125" style="1" customWidth="1"/>
    <col min="12305" max="12308" width="6.140625" style="1" customWidth="1"/>
    <col min="12309" max="12309" width="7.85546875" style="1" customWidth="1"/>
    <col min="12310" max="12310" width="34" style="1" customWidth="1"/>
    <col min="12311" max="12312" width="25.42578125" style="1" customWidth="1"/>
    <col min="12313" max="12313" width="36.28515625" style="1" customWidth="1"/>
    <col min="12314" max="12544" width="11.42578125" style="1"/>
    <col min="12545" max="12545" width="17.71093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28515625" style="1" customWidth="1"/>
    <col min="12551" max="12551" width="28.5703125" style="1" customWidth="1"/>
    <col min="12552" max="12552" width="16" style="1" customWidth="1"/>
    <col min="12553" max="12553" width="10.85546875" style="1" customWidth="1"/>
    <col min="12554" max="12554" width="18.85546875" style="1" customWidth="1"/>
    <col min="12555" max="12558" width="5.7109375" style="1" customWidth="1"/>
    <col min="12559" max="12559" width="7.7109375" style="1" customWidth="1"/>
    <col min="12560" max="12560" width="1.42578125" style="1" customWidth="1"/>
    <col min="12561" max="12564" width="6.140625" style="1" customWidth="1"/>
    <col min="12565" max="12565" width="7.85546875" style="1" customWidth="1"/>
    <col min="12566" max="12566" width="34" style="1" customWidth="1"/>
    <col min="12567" max="12568" width="25.42578125" style="1" customWidth="1"/>
    <col min="12569" max="12569" width="36.28515625" style="1" customWidth="1"/>
    <col min="12570" max="12800" width="11.42578125" style="1"/>
    <col min="12801" max="12801" width="17.71093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28515625" style="1" customWidth="1"/>
    <col min="12807" max="12807" width="28.5703125" style="1" customWidth="1"/>
    <col min="12808" max="12808" width="16" style="1" customWidth="1"/>
    <col min="12809" max="12809" width="10.85546875" style="1" customWidth="1"/>
    <col min="12810" max="12810" width="18.85546875" style="1" customWidth="1"/>
    <col min="12811" max="12814" width="5.7109375" style="1" customWidth="1"/>
    <col min="12815" max="12815" width="7.7109375" style="1" customWidth="1"/>
    <col min="12816" max="12816" width="1.42578125" style="1" customWidth="1"/>
    <col min="12817" max="12820" width="6.140625" style="1" customWidth="1"/>
    <col min="12821" max="12821" width="7.85546875" style="1" customWidth="1"/>
    <col min="12822" max="12822" width="34" style="1" customWidth="1"/>
    <col min="12823" max="12824" width="25.42578125" style="1" customWidth="1"/>
    <col min="12825" max="12825" width="36.28515625" style="1" customWidth="1"/>
    <col min="12826" max="13056" width="11.42578125" style="1"/>
    <col min="13057" max="13057" width="17.71093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28515625" style="1" customWidth="1"/>
    <col min="13063" max="13063" width="28.5703125" style="1" customWidth="1"/>
    <col min="13064" max="13064" width="16" style="1" customWidth="1"/>
    <col min="13065" max="13065" width="10.85546875" style="1" customWidth="1"/>
    <col min="13066" max="13066" width="18.85546875" style="1" customWidth="1"/>
    <col min="13067" max="13070" width="5.7109375" style="1" customWidth="1"/>
    <col min="13071" max="13071" width="7.7109375" style="1" customWidth="1"/>
    <col min="13072" max="13072" width="1.42578125" style="1" customWidth="1"/>
    <col min="13073" max="13076" width="6.140625" style="1" customWidth="1"/>
    <col min="13077" max="13077" width="7.85546875" style="1" customWidth="1"/>
    <col min="13078" max="13078" width="34" style="1" customWidth="1"/>
    <col min="13079" max="13080" width="25.42578125" style="1" customWidth="1"/>
    <col min="13081" max="13081" width="36.28515625" style="1" customWidth="1"/>
    <col min="13082" max="13312" width="11.42578125" style="1"/>
    <col min="13313" max="13313" width="17.71093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28515625" style="1" customWidth="1"/>
    <col min="13319" max="13319" width="28.5703125" style="1" customWidth="1"/>
    <col min="13320" max="13320" width="16" style="1" customWidth="1"/>
    <col min="13321" max="13321" width="10.85546875" style="1" customWidth="1"/>
    <col min="13322" max="13322" width="18.85546875" style="1" customWidth="1"/>
    <col min="13323" max="13326" width="5.7109375" style="1" customWidth="1"/>
    <col min="13327" max="13327" width="7.7109375" style="1" customWidth="1"/>
    <col min="13328" max="13328" width="1.42578125" style="1" customWidth="1"/>
    <col min="13329" max="13332" width="6.140625" style="1" customWidth="1"/>
    <col min="13333" max="13333" width="7.85546875" style="1" customWidth="1"/>
    <col min="13334" max="13334" width="34" style="1" customWidth="1"/>
    <col min="13335" max="13336" width="25.42578125" style="1" customWidth="1"/>
    <col min="13337" max="13337" width="36.28515625" style="1" customWidth="1"/>
    <col min="13338" max="13568" width="11.42578125" style="1"/>
    <col min="13569" max="13569" width="17.71093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28515625" style="1" customWidth="1"/>
    <col min="13575" max="13575" width="28.5703125" style="1" customWidth="1"/>
    <col min="13576" max="13576" width="16" style="1" customWidth="1"/>
    <col min="13577" max="13577" width="10.85546875" style="1" customWidth="1"/>
    <col min="13578" max="13578" width="18.85546875" style="1" customWidth="1"/>
    <col min="13579" max="13582" width="5.7109375" style="1" customWidth="1"/>
    <col min="13583" max="13583" width="7.7109375" style="1" customWidth="1"/>
    <col min="13584" max="13584" width="1.42578125" style="1" customWidth="1"/>
    <col min="13585" max="13588" width="6.140625" style="1" customWidth="1"/>
    <col min="13589" max="13589" width="7.85546875" style="1" customWidth="1"/>
    <col min="13590" max="13590" width="34" style="1" customWidth="1"/>
    <col min="13591" max="13592" width="25.42578125" style="1" customWidth="1"/>
    <col min="13593" max="13593" width="36.28515625" style="1" customWidth="1"/>
    <col min="13594" max="13824" width="11.42578125" style="1"/>
    <col min="13825" max="13825" width="17.71093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28515625" style="1" customWidth="1"/>
    <col min="13831" max="13831" width="28.5703125" style="1" customWidth="1"/>
    <col min="13832" max="13832" width="16" style="1" customWidth="1"/>
    <col min="13833" max="13833" width="10.85546875" style="1" customWidth="1"/>
    <col min="13834" max="13834" width="18.85546875" style="1" customWidth="1"/>
    <col min="13835" max="13838" width="5.7109375" style="1" customWidth="1"/>
    <col min="13839" max="13839" width="7.7109375" style="1" customWidth="1"/>
    <col min="13840" max="13840" width="1.42578125" style="1" customWidth="1"/>
    <col min="13841" max="13844" width="6.140625" style="1" customWidth="1"/>
    <col min="13845" max="13845" width="7.85546875" style="1" customWidth="1"/>
    <col min="13846" max="13846" width="34" style="1" customWidth="1"/>
    <col min="13847" max="13848" width="25.42578125" style="1" customWidth="1"/>
    <col min="13849" max="13849" width="36.28515625" style="1" customWidth="1"/>
    <col min="13850" max="14080" width="11.42578125" style="1"/>
    <col min="14081" max="14081" width="17.71093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28515625" style="1" customWidth="1"/>
    <col min="14087" max="14087" width="28.5703125" style="1" customWidth="1"/>
    <col min="14088" max="14088" width="16" style="1" customWidth="1"/>
    <col min="14089" max="14089" width="10.85546875" style="1" customWidth="1"/>
    <col min="14090" max="14090" width="18.85546875" style="1" customWidth="1"/>
    <col min="14091" max="14094" width="5.7109375" style="1" customWidth="1"/>
    <col min="14095" max="14095" width="7.7109375" style="1" customWidth="1"/>
    <col min="14096" max="14096" width="1.42578125" style="1" customWidth="1"/>
    <col min="14097" max="14100" width="6.140625" style="1" customWidth="1"/>
    <col min="14101" max="14101" width="7.85546875" style="1" customWidth="1"/>
    <col min="14102" max="14102" width="34" style="1" customWidth="1"/>
    <col min="14103" max="14104" width="25.42578125" style="1" customWidth="1"/>
    <col min="14105" max="14105" width="36.28515625" style="1" customWidth="1"/>
    <col min="14106" max="14336" width="11.42578125" style="1"/>
    <col min="14337" max="14337" width="17.71093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28515625" style="1" customWidth="1"/>
    <col min="14343" max="14343" width="28.5703125" style="1" customWidth="1"/>
    <col min="14344" max="14344" width="16" style="1" customWidth="1"/>
    <col min="14345" max="14345" width="10.85546875" style="1" customWidth="1"/>
    <col min="14346" max="14346" width="18.85546875" style="1" customWidth="1"/>
    <col min="14347" max="14350" width="5.7109375" style="1" customWidth="1"/>
    <col min="14351" max="14351" width="7.7109375" style="1" customWidth="1"/>
    <col min="14352" max="14352" width="1.42578125" style="1" customWidth="1"/>
    <col min="14353" max="14356" width="6.140625" style="1" customWidth="1"/>
    <col min="14357" max="14357" width="7.85546875" style="1" customWidth="1"/>
    <col min="14358" max="14358" width="34" style="1" customWidth="1"/>
    <col min="14359" max="14360" width="25.42578125" style="1" customWidth="1"/>
    <col min="14361" max="14361" width="36.28515625" style="1" customWidth="1"/>
    <col min="14362" max="14592" width="11.42578125" style="1"/>
    <col min="14593" max="14593" width="17.71093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28515625" style="1" customWidth="1"/>
    <col min="14599" max="14599" width="28.5703125" style="1" customWidth="1"/>
    <col min="14600" max="14600" width="16" style="1" customWidth="1"/>
    <col min="14601" max="14601" width="10.85546875" style="1" customWidth="1"/>
    <col min="14602" max="14602" width="18.85546875" style="1" customWidth="1"/>
    <col min="14603" max="14606" width="5.7109375" style="1" customWidth="1"/>
    <col min="14607" max="14607" width="7.7109375" style="1" customWidth="1"/>
    <col min="14608" max="14608" width="1.42578125" style="1" customWidth="1"/>
    <col min="14609" max="14612" width="6.140625" style="1" customWidth="1"/>
    <col min="14613" max="14613" width="7.85546875" style="1" customWidth="1"/>
    <col min="14614" max="14614" width="34" style="1" customWidth="1"/>
    <col min="14615" max="14616" width="25.42578125" style="1" customWidth="1"/>
    <col min="14617" max="14617" width="36.28515625" style="1" customWidth="1"/>
    <col min="14618" max="14848" width="11.42578125" style="1"/>
    <col min="14849" max="14849" width="17.71093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28515625" style="1" customWidth="1"/>
    <col min="14855" max="14855" width="28.5703125" style="1" customWidth="1"/>
    <col min="14856" max="14856" width="16" style="1" customWidth="1"/>
    <col min="14857" max="14857" width="10.85546875" style="1" customWidth="1"/>
    <col min="14858" max="14858" width="18.85546875" style="1" customWidth="1"/>
    <col min="14859" max="14862" width="5.7109375" style="1" customWidth="1"/>
    <col min="14863" max="14863" width="7.7109375" style="1" customWidth="1"/>
    <col min="14864" max="14864" width="1.42578125" style="1" customWidth="1"/>
    <col min="14865" max="14868" width="6.140625" style="1" customWidth="1"/>
    <col min="14869" max="14869" width="7.85546875" style="1" customWidth="1"/>
    <col min="14870" max="14870" width="34" style="1" customWidth="1"/>
    <col min="14871" max="14872" width="25.42578125" style="1" customWidth="1"/>
    <col min="14873" max="14873" width="36.28515625" style="1" customWidth="1"/>
    <col min="14874" max="15104" width="11.42578125" style="1"/>
    <col min="15105" max="15105" width="17.71093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28515625" style="1" customWidth="1"/>
    <col min="15111" max="15111" width="28.5703125" style="1" customWidth="1"/>
    <col min="15112" max="15112" width="16" style="1" customWidth="1"/>
    <col min="15113" max="15113" width="10.85546875" style="1" customWidth="1"/>
    <col min="15114" max="15114" width="18.85546875" style="1" customWidth="1"/>
    <col min="15115" max="15118" width="5.7109375" style="1" customWidth="1"/>
    <col min="15119" max="15119" width="7.7109375" style="1" customWidth="1"/>
    <col min="15120" max="15120" width="1.42578125" style="1" customWidth="1"/>
    <col min="15121" max="15124" width="6.140625" style="1" customWidth="1"/>
    <col min="15125" max="15125" width="7.85546875" style="1" customWidth="1"/>
    <col min="15126" max="15126" width="34" style="1" customWidth="1"/>
    <col min="15127" max="15128" width="25.42578125" style="1" customWidth="1"/>
    <col min="15129" max="15129" width="36.28515625" style="1" customWidth="1"/>
    <col min="15130" max="15360" width="11.42578125" style="1"/>
    <col min="15361" max="15361" width="17.71093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28515625" style="1" customWidth="1"/>
    <col min="15367" max="15367" width="28.5703125" style="1" customWidth="1"/>
    <col min="15368" max="15368" width="16" style="1" customWidth="1"/>
    <col min="15369" max="15369" width="10.85546875" style="1" customWidth="1"/>
    <col min="15370" max="15370" width="18.85546875" style="1" customWidth="1"/>
    <col min="15371" max="15374" width="5.7109375" style="1" customWidth="1"/>
    <col min="15375" max="15375" width="7.7109375" style="1" customWidth="1"/>
    <col min="15376" max="15376" width="1.42578125" style="1" customWidth="1"/>
    <col min="15377" max="15380" width="6.140625" style="1" customWidth="1"/>
    <col min="15381" max="15381" width="7.85546875" style="1" customWidth="1"/>
    <col min="15382" max="15382" width="34" style="1" customWidth="1"/>
    <col min="15383" max="15384" width="25.42578125" style="1" customWidth="1"/>
    <col min="15385" max="15385" width="36.28515625" style="1" customWidth="1"/>
    <col min="15386" max="15616" width="11.42578125" style="1"/>
    <col min="15617" max="15617" width="17.71093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28515625" style="1" customWidth="1"/>
    <col min="15623" max="15623" width="28.5703125" style="1" customWidth="1"/>
    <col min="15624" max="15624" width="16" style="1" customWidth="1"/>
    <col min="15625" max="15625" width="10.85546875" style="1" customWidth="1"/>
    <col min="15626" max="15626" width="18.85546875" style="1" customWidth="1"/>
    <col min="15627" max="15630" width="5.7109375" style="1" customWidth="1"/>
    <col min="15631" max="15631" width="7.7109375" style="1" customWidth="1"/>
    <col min="15632" max="15632" width="1.42578125" style="1" customWidth="1"/>
    <col min="15633" max="15636" width="6.140625" style="1" customWidth="1"/>
    <col min="15637" max="15637" width="7.85546875" style="1" customWidth="1"/>
    <col min="15638" max="15638" width="34" style="1" customWidth="1"/>
    <col min="15639" max="15640" width="25.42578125" style="1" customWidth="1"/>
    <col min="15641" max="15641" width="36.28515625" style="1" customWidth="1"/>
    <col min="15642" max="15872" width="11.42578125" style="1"/>
    <col min="15873" max="15873" width="17.71093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28515625" style="1" customWidth="1"/>
    <col min="15879" max="15879" width="28.5703125" style="1" customWidth="1"/>
    <col min="15880" max="15880" width="16" style="1" customWidth="1"/>
    <col min="15881" max="15881" width="10.85546875" style="1" customWidth="1"/>
    <col min="15882" max="15882" width="18.85546875" style="1" customWidth="1"/>
    <col min="15883" max="15886" width="5.7109375" style="1" customWidth="1"/>
    <col min="15887" max="15887" width="7.7109375" style="1" customWidth="1"/>
    <col min="15888" max="15888" width="1.42578125" style="1" customWidth="1"/>
    <col min="15889" max="15892" width="6.140625" style="1" customWidth="1"/>
    <col min="15893" max="15893" width="7.85546875" style="1" customWidth="1"/>
    <col min="15894" max="15894" width="34" style="1" customWidth="1"/>
    <col min="15895" max="15896" width="25.42578125" style="1" customWidth="1"/>
    <col min="15897" max="15897" width="36.28515625" style="1" customWidth="1"/>
    <col min="15898" max="16128" width="11.42578125" style="1"/>
    <col min="16129" max="16129" width="17.71093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28515625" style="1" customWidth="1"/>
    <col min="16135" max="16135" width="28.5703125" style="1" customWidth="1"/>
    <col min="16136" max="16136" width="16" style="1" customWidth="1"/>
    <col min="16137" max="16137" width="10.85546875" style="1" customWidth="1"/>
    <col min="16138" max="16138" width="18.85546875" style="1" customWidth="1"/>
    <col min="16139" max="16142" width="5.7109375" style="1" customWidth="1"/>
    <col min="16143" max="16143" width="7.7109375" style="1" customWidth="1"/>
    <col min="16144" max="16144" width="1.42578125" style="1" customWidth="1"/>
    <col min="16145" max="16148" width="6.140625" style="1" customWidth="1"/>
    <col min="16149" max="16149" width="7.85546875" style="1" customWidth="1"/>
    <col min="16150" max="16150" width="34" style="1" customWidth="1"/>
    <col min="16151" max="16152" width="25.42578125" style="1" customWidth="1"/>
    <col min="16153" max="16153" width="36.28515625" style="1" customWidth="1"/>
    <col min="16154" max="16384" width="11.425781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703</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65</v>
      </c>
      <c r="C4" s="243"/>
      <c r="D4" s="243"/>
      <c r="E4" s="243"/>
      <c r="F4" s="243"/>
      <c r="G4" s="243"/>
      <c r="H4" s="243"/>
      <c r="I4" s="243"/>
      <c r="J4" s="243"/>
      <c r="K4" s="243"/>
      <c r="L4" s="243"/>
      <c r="M4" s="243"/>
      <c r="N4" s="243"/>
      <c r="O4" s="243"/>
      <c r="P4" s="243"/>
      <c r="Q4" s="243"/>
      <c r="R4" s="243"/>
      <c r="S4" s="243"/>
      <c r="T4" s="243"/>
      <c r="U4" s="243"/>
      <c r="V4" s="243"/>
      <c r="W4" s="244"/>
      <c r="X4" s="7" t="s">
        <v>66</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6.149999999999999" customHeight="1" thickBot="1" x14ac:dyDescent="0.3">
      <c r="A7" s="30" t="s">
        <v>7</v>
      </c>
      <c r="B7" s="229" t="s">
        <v>885</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5">
      <c r="A8" s="10"/>
      <c r="B8" s="10"/>
      <c r="C8" s="10"/>
      <c r="D8" s="10"/>
      <c r="E8" s="10"/>
      <c r="F8" s="10"/>
      <c r="G8" s="10"/>
      <c r="H8" s="10"/>
      <c r="I8" s="10"/>
      <c r="J8" s="10"/>
      <c r="K8" s="10"/>
      <c r="L8" s="10"/>
      <c r="M8" s="10"/>
      <c r="N8" s="10"/>
      <c r="O8" s="10"/>
      <c r="P8" s="10"/>
      <c r="Q8" s="10"/>
      <c r="R8" s="10"/>
      <c r="S8" s="10"/>
      <c r="T8" s="10"/>
      <c r="U8" s="10"/>
      <c r="V8" s="10"/>
    </row>
    <row r="9" spans="1:25" s="2" customFormat="1" x14ac:dyDescent="0.25">
      <c r="A9" s="253" t="s">
        <v>8</v>
      </c>
      <c r="B9" s="253" t="s">
        <v>9</v>
      </c>
      <c r="C9" s="253" t="s">
        <v>10</v>
      </c>
      <c r="D9" s="253" t="s">
        <v>11</v>
      </c>
      <c r="E9" s="253" t="s">
        <v>12</v>
      </c>
      <c r="F9" s="253" t="s">
        <v>13</v>
      </c>
      <c r="G9" s="253" t="s">
        <v>14</v>
      </c>
      <c r="H9" s="253" t="s">
        <v>15</v>
      </c>
      <c r="I9" s="253" t="s">
        <v>16</v>
      </c>
      <c r="J9" s="253" t="s">
        <v>17</v>
      </c>
      <c r="K9" s="254" t="s">
        <v>18</v>
      </c>
      <c r="L9" s="254"/>
      <c r="M9" s="254"/>
      <c r="N9" s="254"/>
      <c r="O9" s="254"/>
      <c r="P9" s="253"/>
      <c r="Q9" s="253" t="s">
        <v>19</v>
      </c>
      <c r="R9" s="253"/>
      <c r="S9" s="253"/>
      <c r="T9" s="253"/>
      <c r="U9" s="253"/>
      <c r="V9" s="253" t="s">
        <v>20</v>
      </c>
      <c r="W9" s="253" t="s">
        <v>21</v>
      </c>
      <c r="X9" s="253" t="s">
        <v>22</v>
      </c>
    </row>
    <row r="10" spans="1:25" s="2" customFormat="1" ht="42.75" x14ac:dyDescent="0.25">
      <c r="A10" s="253"/>
      <c r="B10" s="253"/>
      <c r="C10" s="253"/>
      <c r="D10" s="253"/>
      <c r="E10" s="253"/>
      <c r="F10" s="253"/>
      <c r="G10" s="253"/>
      <c r="H10" s="253"/>
      <c r="I10" s="253"/>
      <c r="J10" s="253"/>
      <c r="K10" s="31" t="s">
        <v>23</v>
      </c>
      <c r="L10" s="31" t="s">
        <v>24</v>
      </c>
      <c r="M10" s="31" t="s">
        <v>25</v>
      </c>
      <c r="N10" s="31" t="s">
        <v>26</v>
      </c>
      <c r="O10" s="31" t="s">
        <v>27</v>
      </c>
      <c r="P10" s="253"/>
      <c r="Q10" s="31" t="s">
        <v>28</v>
      </c>
      <c r="R10" s="31" t="s">
        <v>24</v>
      </c>
      <c r="S10" s="31" t="s">
        <v>25</v>
      </c>
      <c r="T10" s="31" t="s">
        <v>26</v>
      </c>
      <c r="U10" s="31" t="s">
        <v>27</v>
      </c>
      <c r="V10" s="253"/>
      <c r="W10" s="253"/>
      <c r="X10" s="253"/>
    </row>
    <row r="11" spans="1:25" ht="75" x14ac:dyDescent="0.25">
      <c r="A11" s="208" t="s">
        <v>29</v>
      </c>
      <c r="B11" s="216" t="s">
        <v>704</v>
      </c>
      <c r="C11" s="22">
        <v>1</v>
      </c>
      <c r="D11" s="22" t="s">
        <v>705</v>
      </c>
      <c r="E11" s="22" t="s">
        <v>706</v>
      </c>
      <c r="F11" s="22" t="s">
        <v>707</v>
      </c>
      <c r="G11" s="22" t="s">
        <v>708</v>
      </c>
      <c r="H11" s="46">
        <v>1</v>
      </c>
      <c r="I11" s="22" t="s">
        <v>125</v>
      </c>
      <c r="J11" s="22" t="s">
        <v>709</v>
      </c>
      <c r="K11" s="36">
        <v>0.25</v>
      </c>
      <c r="L11" s="36">
        <v>0.25</v>
      </c>
      <c r="M11" s="36">
        <v>0.25</v>
      </c>
      <c r="N11" s="36">
        <v>0.25</v>
      </c>
      <c r="O11" s="36">
        <f t="shared" ref="O11:O18" si="0">SUM(K11:N11)</f>
        <v>1</v>
      </c>
      <c r="P11" s="253"/>
      <c r="Q11" s="22"/>
      <c r="R11" s="22"/>
      <c r="S11" s="22"/>
      <c r="T11" s="22"/>
      <c r="U11" s="22"/>
      <c r="V11" s="22"/>
      <c r="W11" s="23"/>
      <c r="X11" s="23"/>
      <c r="Y11" s="159"/>
    </row>
    <row r="12" spans="1:25" ht="75" x14ac:dyDescent="0.25">
      <c r="A12" s="208"/>
      <c r="B12" s="217"/>
      <c r="C12" s="22">
        <v>2</v>
      </c>
      <c r="D12" s="44" t="s">
        <v>710</v>
      </c>
      <c r="E12" s="22" t="s">
        <v>706</v>
      </c>
      <c r="F12" s="22" t="s">
        <v>711</v>
      </c>
      <c r="G12" s="22" t="s">
        <v>712</v>
      </c>
      <c r="H12" s="46">
        <v>1</v>
      </c>
      <c r="I12" s="22" t="s">
        <v>125</v>
      </c>
      <c r="J12" s="22" t="s">
        <v>713</v>
      </c>
      <c r="K12" s="36">
        <v>0.25</v>
      </c>
      <c r="L12" s="36">
        <v>0.25</v>
      </c>
      <c r="M12" s="36">
        <v>0.25</v>
      </c>
      <c r="N12" s="36">
        <v>0.25</v>
      </c>
      <c r="O12" s="36">
        <f t="shared" si="0"/>
        <v>1</v>
      </c>
      <c r="P12" s="253"/>
      <c r="Q12" s="22"/>
      <c r="R12" s="22"/>
      <c r="S12" s="22"/>
      <c r="T12" s="22"/>
      <c r="U12" s="22"/>
      <c r="V12" s="22"/>
      <c r="W12" s="23"/>
      <c r="X12" s="23"/>
      <c r="Y12" s="159"/>
    </row>
    <row r="13" spans="1:25" ht="105" x14ac:dyDescent="0.25">
      <c r="A13" s="208"/>
      <c r="B13" s="217"/>
      <c r="C13" s="22">
        <v>3</v>
      </c>
      <c r="D13" s="44" t="s">
        <v>714</v>
      </c>
      <c r="E13" s="22" t="s">
        <v>706</v>
      </c>
      <c r="F13" s="44" t="s">
        <v>715</v>
      </c>
      <c r="G13" s="44" t="s">
        <v>716</v>
      </c>
      <c r="H13" s="46">
        <v>1</v>
      </c>
      <c r="I13" s="22" t="s">
        <v>125</v>
      </c>
      <c r="J13" s="44" t="s">
        <v>717</v>
      </c>
      <c r="K13" s="36">
        <v>0.25</v>
      </c>
      <c r="L13" s="36">
        <v>0.25</v>
      </c>
      <c r="M13" s="36">
        <v>0.25</v>
      </c>
      <c r="N13" s="36">
        <v>0.25</v>
      </c>
      <c r="O13" s="36">
        <f t="shared" si="0"/>
        <v>1</v>
      </c>
      <c r="P13" s="253"/>
      <c r="Q13" s="22"/>
      <c r="R13" s="22"/>
      <c r="S13" s="22"/>
      <c r="T13" s="22"/>
      <c r="U13" s="22"/>
      <c r="V13" s="22"/>
      <c r="W13" s="23"/>
      <c r="X13" s="23"/>
      <c r="Y13" s="159"/>
    </row>
    <row r="14" spans="1:25" ht="105" x14ac:dyDescent="0.25">
      <c r="A14" s="208"/>
      <c r="B14" s="217"/>
      <c r="C14" s="22">
        <v>4</v>
      </c>
      <c r="D14" s="44" t="s">
        <v>718</v>
      </c>
      <c r="E14" s="44" t="s">
        <v>706</v>
      </c>
      <c r="F14" s="44" t="s">
        <v>719</v>
      </c>
      <c r="G14" s="160" t="s">
        <v>720</v>
      </c>
      <c r="H14" s="161">
        <v>1</v>
      </c>
      <c r="I14" s="44" t="s">
        <v>125</v>
      </c>
      <c r="J14" s="44" t="s">
        <v>721</v>
      </c>
      <c r="K14" s="142">
        <v>0.25</v>
      </c>
      <c r="L14" s="142">
        <v>0.25</v>
      </c>
      <c r="M14" s="142">
        <v>0.25</v>
      </c>
      <c r="N14" s="142">
        <v>0.25</v>
      </c>
      <c r="O14" s="142">
        <f t="shared" si="0"/>
        <v>1</v>
      </c>
      <c r="P14" s="253"/>
      <c r="Q14" s="22"/>
      <c r="R14" s="22"/>
      <c r="S14" s="22"/>
      <c r="T14" s="22"/>
      <c r="U14" s="22"/>
      <c r="V14" s="22"/>
      <c r="W14" s="23"/>
      <c r="X14" s="23"/>
      <c r="Y14" s="159"/>
    </row>
    <row r="15" spans="1:25" ht="120" x14ac:dyDescent="0.25">
      <c r="A15" s="208"/>
      <c r="B15" s="217"/>
      <c r="C15" s="22">
        <v>5</v>
      </c>
      <c r="D15" s="22" t="s">
        <v>722</v>
      </c>
      <c r="E15" s="22" t="s">
        <v>706</v>
      </c>
      <c r="F15" s="44" t="s">
        <v>723</v>
      </c>
      <c r="G15" s="22" t="s">
        <v>724</v>
      </c>
      <c r="H15" s="46">
        <v>1</v>
      </c>
      <c r="I15" s="22" t="s">
        <v>125</v>
      </c>
      <c r="J15" s="22" t="s">
        <v>725</v>
      </c>
      <c r="K15" s="36">
        <v>0.25</v>
      </c>
      <c r="L15" s="36">
        <v>0.25</v>
      </c>
      <c r="M15" s="36">
        <v>0.25</v>
      </c>
      <c r="N15" s="36">
        <v>0.25</v>
      </c>
      <c r="O15" s="36">
        <f t="shared" si="0"/>
        <v>1</v>
      </c>
      <c r="P15" s="253"/>
      <c r="Q15" s="22"/>
      <c r="R15" s="22"/>
      <c r="S15" s="22"/>
      <c r="T15" s="22"/>
      <c r="U15" s="22"/>
      <c r="V15" s="22"/>
      <c r="W15" s="23"/>
      <c r="X15" s="23"/>
    </row>
    <row r="16" spans="1:25" ht="105" x14ac:dyDescent="0.25">
      <c r="A16" s="208"/>
      <c r="B16" s="217"/>
      <c r="C16" s="22">
        <v>6</v>
      </c>
      <c r="D16" s="22" t="s">
        <v>726</v>
      </c>
      <c r="E16" s="22" t="s">
        <v>706</v>
      </c>
      <c r="F16" s="44" t="s">
        <v>727</v>
      </c>
      <c r="G16" s="22" t="s">
        <v>728</v>
      </c>
      <c r="H16" s="162">
        <v>4</v>
      </c>
      <c r="I16" s="22" t="s">
        <v>125</v>
      </c>
      <c r="J16" s="22" t="s">
        <v>729</v>
      </c>
      <c r="K16" s="36">
        <v>0.25</v>
      </c>
      <c r="L16" s="36">
        <v>0.25</v>
      </c>
      <c r="M16" s="36">
        <v>0.25</v>
      </c>
      <c r="N16" s="36">
        <v>0.25</v>
      </c>
      <c r="O16" s="36">
        <f t="shared" si="0"/>
        <v>1</v>
      </c>
      <c r="P16" s="253"/>
      <c r="Q16" s="22"/>
      <c r="R16" s="22"/>
      <c r="S16" s="22"/>
      <c r="T16" s="22"/>
      <c r="U16" s="22"/>
      <c r="V16" s="22"/>
      <c r="W16" s="23"/>
      <c r="X16" s="23"/>
      <c r="Y16" s="159"/>
    </row>
    <row r="17" spans="1:25" ht="60" x14ac:dyDescent="0.25">
      <c r="A17" s="208"/>
      <c r="B17" s="217"/>
      <c r="C17" s="22">
        <v>7</v>
      </c>
      <c r="D17" s="44" t="s">
        <v>730</v>
      </c>
      <c r="E17" s="44" t="s">
        <v>706</v>
      </c>
      <c r="F17" s="44" t="s">
        <v>731</v>
      </c>
      <c r="G17" s="44" t="s">
        <v>732</v>
      </c>
      <c r="H17" s="161">
        <v>1</v>
      </c>
      <c r="I17" s="22" t="s">
        <v>125</v>
      </c>
      <c r="J17" s="44" t="s">
        <v>733</v>
      </c>
      <c r="K17" s="36">
        <v>0.25</v>
      </c>
      <c r="L17" s="36">
        <v>0.25</v>
      </c>
      <c r="M17" s="36">
        <v>0.25</v>
      </c>
      <c r="N17" s="36">
        <v>0.25</v>
      </c>
      <c r="O17" s="36">
        <f t="shared" si="0"/>
        <v>1</v>
      </c>
      <c r="P17" s="253"/>
      <c r="Q17" s="22"/>
      <c r="R17" s="22"/>
      <c r="S17" s="22"/>
      <c r="T17" s="22"/>
      <c r="U17" s="22"/>
      <c r="V17" s="22"/>
      <c r="W17" s="23"/>
      <c r="X17" s="23"/>
    </row>
    <row r="18" spans="1:25" ht="150" x14ac:dyDescent="0.25">
      <c r="A18" s="208"/>
      <c r="B18" s="218"/>
      <c r="C18" s="22">
        <v>8</v>
      </c>
      <c r="D18" s="44" t="s">
        <v>734</v>
      </c>
      <c r="E18" s="44" t="s">
        <v>706</v>
      </c>
      <c r="F18" s="44" t="s">
        <v>735</v>
      </c>
      <c r="G18" s="44" t="s">
        <v>736</v>
      </c>
      <c r="H18" s="161">
        <v>1</v>
      </c>
      <c r="I18" s="44" t="s">
        <v>125</v>
      </c>
      <c r="J18" s="44" t="s">
        <v>737</v>
      </c>
      <c r="K18" s="36">
        <v>0.25</v>
      </c>
      <c r="L18" s="36">
        <v>0.25</v>
      </c>
      <c r="M18" s="36">
        <v>0.25</v>
      </c>
      <c r="N18" s="36">
        <v>0.25</v>
      </c>
      <c r="O18" s="36">
        <f t="shared" si="0"/>
        <v>1</v>
      </c>
      <c r="P18" s="253"/>
      <c r="Q18" s="22"/>
      <c r="R18" s="22"/>
      <c r="S18" s="22"/>
      <c r="T18" s="22"/>
      <c r="U18" s="22"/>
      <c r="V18" s="22"/>
      <c r="W18" s="23"/>
      <c r="X18" s="23"/>
      <c r="Y18" s="159"/>
    </row>
    <row r="19" spans="1:25" s="29" customFormat="1" ht="28.5" x14ac:dyDescent="0.25">
      <c r="A19" s="255" t="s">
        <v>54</v>
      </c>
      <c r="B19" s="40" t="s">
        <v>775</v>
      </c>
      <c r="C19" s="260" t="s">
        <v>55</v>
      </c>
      <c r="D19" s="261"/>
      <c r="E19" s="41" t="s">
        <v>56</v>
      </c>
      <c r="F19" s="42"/>
      <c r="G19" s="42"/>
      <c r="H19" s="42"/>
      <c r="I19" s="266" t="s">
        <v>57</v>
      </c>
      <c r="J19" s="247" t="s">
        <v>56</v>
      </c>
      <c r="K19" s="248"/>
      <c r="L19" s="248"/>
      <c r="M19" s="248"/>
      <c r="N19" s="248"/>
      <c r="O19" s="248"/>
      <c r="P19" s="248"/>
      <c r="Q19" s="248"/>
      <c r="R19" s="249"/>
      <c r="S19" s="250" t="s">
        <v>58</v>
      </c>
      <c r="T19" s="250"/>
      <c r="U19" s="250"/>
      <c r="V19" s="251" t="s">
        <v>59</v>
      </c>
      <c r="W19" s="251"/>
      <c r="X19" s="251"/>
      <c r="Y19" s="2"/>
    </row>
    <row r="20" spans="1:25" s="29" customFormat="1" ht="28.5" x14ac:dyDescent="0.25">
      <c r="A20" s="255"/>
      <c r="B20" s="40" t="s">
        <v>60</v>
      </c>
      <c r="C20" s="262"/>
      <c r="D20" s="263"/>
      <c r="E20" s="256" t="s">
        <v>738</v>
      </c>
      <c r="F20" s="252"/>
      <c r="G20" s="252"/>
      <c r="H20" s="42"/>
      <c r="I20" s="266"/>
      <c r="J20" s="256" t="s">
        <v>739</v>
      </c>
      <c r="K20" s="252"/>
      <c r="L20" s="252"/>
      <c r="M20" s="252"/>
      <c r="N20" s="252"/>
      <c r="O20" s="252"/>
      <c r="P20" s="252"/>
      <c r="Q20" s="252"/>
      <c r="R20" s="257"/>
      <c r="S20" s="250"/>
      <c r="T20" s="250"/>
      <c r="U20" s="250"/>
      <c r="V20" s="251" t="s">
        <v>119</v>
      </c>
      <c r="W20" s="251"/>
      <c r="X20" s="251"/>
      <c r="Y20" s="2"/>
    </row>
    <row r="21" spans="1:25" s="29" customFormat="1" x14ac:dyDescent="0.25">
      <c r="A21" s="255"/>
      <c r="B21" s="40" t="s">
        <v>62</v>
      </c>
      <c r="C21" s="264"/>
      <c r="D21" s="265"/>
      <c r="E21" s="256" t="s">
        <v>740</v>
      </c>
      <c r="F21" s="252"/>
      <c r="G21" s="252"/>
      <c r="H21" s="42"/>
      <c r="I21" s="266"/>
      <c r="J21" s="256" t="s">
        <v>873</v>
      </c>
      <c r="K21" s="252"/>
      <c r="L21" s="252"/>
      <c r="M21" s="252"/>
      <c r="N21" s="252"/>
      <c r="O21" s="252"/>
      <c r="P21" s="252"/>
      <c r="Q21" s="252"/>
      <c r="R21" s="257"/>
      <c r="S21" s="250"/>
      <c r="T21" s="250"/>
      <c r="U21" s="250"/>
      <c r="V21" s="251" t="s">
        <v>64</v>
      </c>
      <c r="W21" s="251"/>
      <c r="X21" s="251"/>
      <c r="Y21" s="2"/>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8"/>
    <mergeCell ref="B11:B18"/>
    <mergeCell ref="A19:A21"/>
    <mergeCell ref="C19:D21"/>
    <mergeCell ref="I19:I21"/>
    <mergeCell ref="J19:R19"/>
    <mergeCell ref="S19:U21"/>
    <mergeCell ref="V19:X19"/>
    <mergeCell ref="E20:G20"/>
    <mergeCell ref="J9:J10"/>
    <mergeCell ref="K9:O9"/>
    <mergeCell ref="P9:P18"/>
    <mergeCell ref="Q9:U9"/>
    <mergeCell ref="V9:V10"/>
    <mergeCell ref="W9:W10"/>
    <mergeCell ref="J20:R20"/>
    <mergeCell ref="V20:X20"/>
    <mergeCell ref="E21:G21"/>
    <mergeCell ref="J21:R21"/>
    <mergeCell ref="V21:X21"/>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13E0-DED8-45E3-8A96-38B95BD4D587}">
  <dimension ref="A1:Y27"/>
  <sheetViews>
    <sheetView workbookViewId="0">
      <selection activeCell="G11" sqref="G11"/>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8.5703125" style="1" customWidth="1"/>
    <col min="7" max="7" width="28.5703125" style="1" customWidth="1"/>
    <col min="8" max="8" width="16.140625" style="1" customWidth="1"/>
    <col min="9" max="9" width="11.5703125" style="1" customWidth="1"/>
    <col min="10" max="10" width="22"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8.5703125" style="1" customWidth="1"/>
    <col min="263" max="263" width="28.5703125" style="1" customWidth="1"/>
    <col min="264" max="264" width="16.140625" style="1" customWidth="1"/>
    <col min="265" max="265" width="11.5703125" style="1" customWidth="1"/>
    <col min="266" max="266" width="22"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8.5703125" style="1" customWidth="1"/>
    <col min="519" max="519" width="28.5703125" style="1" customWidth="1"/>
    <col min="520" max="520" width="16.140625" style="1" customWidth="1"/>
    <col min="521" max="521" width="11.5703125" style="1" customWidth="1"/>
    <col min="522" max="522" width="22"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8.5703125" style="1" customWidth="1"/>
    <col min="775" max="775" width="28.5703125" style="1" customWidth="1"/>
    <col min="776" max="776" width="16.140625" style="1" customWidth="1"/>
    <col min="777" max="777" width="11.5703125" style="1" customWidth="1"/>
    <col min="778" max="778" width="22"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8.5703125" style="1" customWidth="1"/>
    <col min="1031" max="1031" width="28.5703125" style="1" customWidth="1"/>
    <col min="1032" max="1032" width="16.140625" style="1" customWidth="1"/>
    <col min="1033" max="1033" width="11.5703125" style="1" customWidth="1"/>
    <col min="1034" max="1034" width="22"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8.5703125" style="1" customWidth="1"/>
    <col min="1287" max="1287" width="28.5703125" style="1" customWidth="1"/>
    <col min="1288" max="1288" width="16.140625" style="1" customWidth="1"/>
    <col min="1289" max="1289" width="11.5703125" style="1" customWidth="1"/>
    <col min="1290" max="1290" width="22"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8.5703125" style="1" customWidth="1"/>
    <col min="1543" max="1543" width="28.5703125" style="1" customWidth="1"/>
    <col min="1544" max="1544" width="16.140625" style="1" customWidth="1"/>
    <col min="1545" max="1545" width="11.5703125" style="1" customWidth="1"/>
    <col min="1546" max="1546" width="22"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8.5703125" style="1" customWidth="1"/>
    <col min="1799" max="1799" width="28.5703125" style="1" customWidth="1"/>
    <col min="1800" max="1800" width="16.140625" style="1" customWidth="1"/>
    <col min="1801" max="1801" width="11.5703125" style="1" customWidth="1"/>
    <col min="1802" max="1802" width="22"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8.5703125" style="1" customWidth="1"/>
    <col min="2055" max="2055" width="28.5703125" style="1" customWidth="1"/>
    <col min="2056" max="2056" width="16.140625" style="1" customWidth="1"/>
    <col min="2057" max="2057" width="11.5703125" style="1" customWidth="1"/>
    <col min="2058" max="2058" width="22"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8.5703125" style="1" customWidth="1"/>
    <col min="2311" max="2311" width="28.5703125" style="1" customWidth="1"/>
    <col min="2312" max="2312" width="16.140625" style="1" customWidth="1"/>
    <col min="2313" max="2313" width="11.5703125" style="1" customWidth="1"/>
    <col min="2314" max="2314" width="22"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8.5703125" style="1" customWidth="1"/>
    <col min="2567" max="2567" width="28.5703125" style="1" customWidth="1"/>
    <col min="2568" max="2568" width="16.140625" style="1" customWidth="1"/>
    <col min="2569" max="2569" width="11.5703125" style="1" customWidth="1"/>
    <col min="2570" max="2570" width="22"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8.5703125" style="1" customWidth="1"/>
    <col min="2823" max="2823" width="28.5703125" style="1" customWidth="1"/>
    <col min="2824" max="2824" width="16.140625" style="1" customWidth="1"/>
    <col min="2825" max="2825" width="11.5703125" style="1" customWidth="1"/>
    <col min="2826" max="2826" width="22"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8.5703125" style="1" customWidth="1"/>
    <col min="3079" max="3079" width="28.5703125" style="1" customWidth="1"/>
    <col min="3080" max="3080" width="16.140625" style="1" customWidth="1"/>
    <col min="3081" max="3081" width="11.5703125" style="1" customWidth="1"/>
    <col min="3082" max="3082" width="22"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8.5703125" style="1" customWidth="1"/>
    <col min="3335" max="3335" width="28.5703125" style="1" customWidth="1"/>
    <col min="3336" max="3336" width="16.140625" style="1" customWidth="1"/>
    <col min="3337" max="3337" width="11.5703125" style="1" customWidth="1"/>
    <col min="3338" max="3338" width="22"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8.5703125" style="1" customWidth="1"/>
    <col min="3591" max="3591" width="28.5703125" style="1" customWidth="1"/>
    <col min="3592" max="3592" width="16.140625" style="1" customWidth="1"/>
    <col min="3593" max="3593" width="11.5703125" style="1" customWidth="1"/>
    <col min="3594" max="3594" width="22"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8.5703125" style="1" customWidth="1"/>
    <col min="3847" max="3847" width="28.5703125" style="1" customWidth="1"/>
    <col min="3848" max="3848" width="16.140625" style="1" customWidth="1"/>
    <col min="3849" max="3849" width="11.5703125" style="1" customWidth="1"/>
    <col min="3850" max="3850" width="22"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8.5703125" style="1" customWidth="1"/>
    <col min="4103" max="4103" width="28.5703125" style="1" customWidth="1"/>
    <col min="4104" max="4104" width="16.140625" style="1" customWidth="1"/>
    <col min="4105" max="4105" width="11.5703125" style="1" customWidth="1"/>
    <col min="4106" max="4106" width="22"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8.5703125" style="1" customWidth="1"/>
    <col min="4359" max="4359" width="28.5703125" style="1" customWidth="1"/>
    <col min="4360" max="4360" width="16.140625" style="1" customWidth="1"/>
    <col min="4361" max="4361" width="11.5703125" style="1" customWidth="1"/>
    <col min="4362" max="4362" width="22"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8.5703125" style="1" customWidth="1"/>
    <col min="4615" max="4615" width="28.5703125" style="1" customWidth="1"/>
    <col min="4616" max="4616" width="16.140625" style="1" customWidth="1"/>
    <col min="4617" max="4617" width="11.5703125" style="1" customWidth="1"/>
    <col min="4618" max="4618" width="22"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8.5703125" style="1" customWidth="1"/>
    <col min="4871" max="4871" width="28.5703125" style="1" customWidth="1"/>
    <col min="4872" max="4872" width="16.140625" style="1" customWidth="1"/>
    <col min="4873" max="4873" width="11.5703125" style="1" customWidth="1"/>
    <col min="4874" max="4874" width="22"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8.5703125" style="1" customWidth="1"/>
    <col min="5127" max="5127" width="28.5703125" style="1" customWidth="1"/>
    <col min="5128" max="5128" width="16.140625" style="1" customWidth="1"/>
    <col min="5129" max="5129" width="11.5703125" style="1" customWidth="1"/>
    <col min="5130" max="5130" width="22"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8.5703125" style="1" customWidth="1"/>
    <col min="5383" max="5383" width="28.5703125" style="1" customWidth="1"/>
    <col min="5384" max="5384" width="16.140625" style="1" customWidth="1"/>
    <col min="5385" max="5385" width="11.5703125" style="1" customWidth="1"/>
    <col min="5386" max="5386" width="22"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8.5703125" style="1" customWidth="1"/>
    <col min="5639" max="5639" width="28.5703125" style="1" customWidth="1"/>
    <col min="5640" max="5640" width="16.140625" style="1" customWidth="1"/>
    <col min="5641" max="5641" width="11.5703125" style="1" customWidth="1"/>
    <col min="5642" max="5642" width="22"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8.5703125" style="1" customWidth="1"/>
    <col min="5895" max="5895" width="28.5703125" style="1" customWidth="1"/>
    <col min="5896" max="5896" width="16.140625" style="1" customWidth="1"/>
    <col min="5897" max="5897" width="11.5703125" style="1" customWidth="1"/>
    <col min="5898" max="5898" width="22"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8.5703125" style="1" customWidth="1"/>
    <col min="6151" max="6151" width="28.5703125" style="1" customWidth="1"/>
    <col min="6152" max="6152" width="16.140625" style="1" customWidth="1"/>
    <col min="6153" max="6153" width="11.5703125" style="1" customWidth="1"/>
    <col min="6154" max="6154" width="22"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8.5703125" style="1" customWidth="1"/>
    <col min="6407" max="6407" width="28.5703125" style="1" customWidth="1"/>
    <col min="6408" max="6408" width="16.140625" style="1" customWidth="1"/>
    <col min="6409" max="6409" width="11.5703125" style="1" customWidth="1"/>
    <col min="6410" max="6410" width="22"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8.5703125" style="1" customWidth="1"/>
    <col min="6663" max="6663" width="28.5703125" style="1" customWidth="1"/>
    <col min="6664" max="6664" width="16.140625" style="1" customWidth="1"/>
    <col min="6665" max="6665" width="11.5703125" style="1" customWidth="1"/>
    <col min="6666" max="6666" width="22"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8.5703125" style="1" customWidth="1"/>
    <col min="6919" max="6919" width="28.5703125" style="1" customWidth="1"/>
    <col min="6920" max="6920" width="16.140625" style="1" customWidth="1"/>
    <col min="6921" max="6921" width="11.5703125" style="1" customWidth="1"/>
    <col min="6922" max="6922" width="22"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8.5703125" style="1" customWidth="1"/>
    <col min="7175" max="7175" width="28.5703125" style="1" customWidth="1"/>
    <col min="7176" max="7176" width="16.140625" style="1" customWidth="1"/>
    <col min="7177" max="7177" width="11.5703125" style="1" customWidth="1"/>
    <col min="7178" max="7178" width="22"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8.5703125" style="1" customWidth="1"/>
    <col min="7431" max="7431" width="28.5703125" style="1" customWidth="1"/>
    <col min="7432" max="7432" width="16.140625" style="1" customWidth="1"/>
    <col min="7433" max="7433" width="11.5703125" style="1" customWidth="1"/>
    <col min="7434" max="7434" width="22"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8.5703125" style="1" customWidth="1"/>
    <col min="7687" max="7687" width="28.5703125" style="1" customWidth="1"/>
    <col min="7688" max="7688" width="16.140625" style="1" customWidth="1"/>
    <col min="7689" max="7689" width="11.5703125" style="1" customWidth="1"/>
    <col min="7690" max="7690" width="22"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8.5703125" style="1" customWidth="1"/>
    <col min="7943" max="7943" width="28.5703125" style="1" customWidth="1"/>
    <col min="7944" max="7944" width="16.140625" style="1" customWidth="1"/>
    <col min="7945" max="7945" width="11.5703125" style="1" customWidth="1"/>
    <col min="7946" max="7946" width="22"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8.5703125" style="1" customWidth="1"/>
    <col min="8199" max="8199" width="28.5703125" style="1" customWidth="1"/>
    <col min="8200" max="8200" width="16.140625" style="1" customWidth="1"/>
    <col min="8201" max="8201" width="11.5703125" style="1" customWidth="1"/>
    <col min="8202" max="8202" width="22"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8.5703125" style="1" customWidth="1"/>
    <col min="8455" max="8455" width="28.5703125" style="1" customWidth="1"/>
    <col min="8456" max="8456" width="16.140625" style="1" customWidth="1"/>
    <col min="8457" max="8457" width="11.5703125" style="1" customWidth="1"/>
    <col min="8458" max="8458" width="22"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8.5703125" style="1" customWidth="1"/>
    <col min="8711" max="8711" width="28.5703125" style="1" customWidth="1"/>
    <col min="8712" max="8712" width="16.140625" style="1" customWidth="1"/>
    <col min="8713" max="8713" width="11.5703125" style="1" customWidth="1"/>
    <col min="8714" max="8714" width="22"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8.5703125" style="1" customWidth="1"/>
    <col min="8967" max="8967" width="28.5703125" style="1" customWidth="1"/>
    <col min="8968" max="8968" width="16.140625" style="1" customWidth="1"/>
    <col min="8969" max="8969" width="11.5703125" style="1" customWidth="1"/>
    <col min="8970" max="8970" width="22"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8.5703125" style="1" customWidth="1"/>
    <col min="9223" max="9223" width="28.5703125" style="1" customWidth="1"/>
    <col min="9224" max="9224" width="16.140625" style="1" customWidth="1"/>
    <col min="9225" max="9225" width="11.5703125" style="1" customWidth="1"/>
    <col min="9226" max="9226" width="22"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8.5703125" style="1" customWidth="1"/>
    <col min="9479" max="9479" width="28.5703125" style="1" customWidth="1"/>
    <col min="9480" max="9480" width="16.140625" style="1" customWidth="1"/>
    <col min="9481" max="9481" width="11.5703125" style="1" customWidth="1"/>
    <col min="9482" max="9482" width="22"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8.5703125" style="1" customWidth="1"/>
    <col min="9735" max="9735" width="28.5703125" style="1" customWidth="1"/>
    <col min="9736" max="9736" width="16.140625" style="1" customWidth="1"/>
    <col min="9737" max="9737" width="11.5703125" style="1" customWidth="1"/>
    <col min="9738" max="9738" width="22"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8.5703125" style="1" customWidth="1"/>
    <col min="9991" max="9991" width="28.5703125" style="1" customWidth="1"/>
    <col min="9992" max="9992" width="16.140625" style="1" customWidth="1"/>
    <col min="9993" max="9993" width="11.5703125" style="1" customWidth="1"/>
    <col min="9994" max="9994" width="22"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8.5703125" style="1" customWidth="1"/>
    <col min="10247" max="10247" width="28.5703125" style="1" customWidth="1"/>
    <col min="10248" max="10248" width="16.140625" style="1" customWidth="1"/>
    <col min="10249" max="10249" width="11.5703125" style="1" customWidth="1"/>
    <col min="10250" max="10250" width="22"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8.5703125" style="1" customWidth="1"/>
    <col min="10503" max="10503" width="28.5703125" style="1" customWidth="1"/>
    <col min="10504" max="10504" width="16.140625" style="1" customWidth="1"/>
    <col min="10505" max="10505" width="11.5703125" style="1" customWidth="1"/>
    <col min="10506" max="10506" width="22"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8.5703125" style="1" customWidth="1"/>
    <col min="10759" max="10759" width="28.5703125" style="1" customWidth="1"/>
    <col min="10760" max="10760" width="16.140625" style="1" customWidth="1"/>
    <col min="10761" max="10761" width="11.5703125" style="1" customWidth="1"/>
    <col min="10762" max="10762" width="22"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8.5703125" style="1" customWidth="1"/>
    <col min="11015" max="11015" width="28.5703125" style="1" customWidth="1"/>
    <col min="11016" max="11016" width="16.140625" style="1" customWidth="1"/>
    <col min="11017" max="11017" width="11.5703125" style="1" customWidth="1"/>
    <col min="11018" max="11018" width="22"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8.5703125" style="1" customWidth="1"/>
    <col min="11271" max="11271" width="28.5703125" style="1" customWidth="1"/>
    <col min="11272" max="11272" width="16.140625" style="1" customWidth="1"/>
    <col min="11273" max="11273" width="11.5703125" style="1" customWidth="1"/>
    <col min="11274" max="11274" width="22"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8.5703125" style="1" customWidth="1"/>
    <col min="11527" max="11527" width="28.5703125" style="1" customWidth="1"/>
    <col min="11528" max="11528" width="16.140625" style="1" customWidth="1"/>
    <col min="11529" max="11529" width="11.5703125" style="1" customWidth="1"/>
    <col min="11530" max="11530" width="22"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8.5703125" style="1" customWidth="1"/>
    <col min="11783" max="11783" width="28.5703125" style="1" customWidth="1"/>
    <col min="11784" max="11784" width="16.140625" style="1" customWidth="1"/>
    <col min="11785" max="11785" width="11.5703125" style="1" customWidth="1"/>
    <col min="11786" max="11786" width="22"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8.5703125" style="1" customWidth="1"/>
    <col min="12039" max="12039" width="28.5703125" style="1" customWidth="1"/>
    <col min="12040" max="12040" width="16.140625" style="1" customWidth="1"/>
    <col min="12041" max="12041" width="11.5703125" style="1" customWidth="1"/>
    <col min="12042" max="12042" width="22"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8.5703125" style="1" customWidth="1"/>
    <col min="12295" max="12295" width="28.5703125" style="1" customWidth="1"/>
    <col min="12296" max="12296" width="16.140625" style="1" customWidth="1"/>
    <col min="12297" max="12297" width="11.5703125" style="1" customWidth="1"/>
    <col min="12298" max="12298" width="22"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8.5703125" style="1" customWidth="1"/>
    <col min="12551" max="12551" width="28.5703125" style="1" customWidth="1"/>
    <col min="12552" max="12552" width="16.140625" style="1" customWidth="1"/>
    <col min="12553" max="12553" width="11.5703125" style="1" customWidth="1"/>
    <col min="12554" max="12554" width="22"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8.5703125" style="1" customWidth="1"/>
    <col min="12807" max="12807" width="28.5703125" style="1" customWidth="1"/>
    <col min="12808" max="12808" width="16.140625" style="1" customWidth="1"/>
    <col min="12809" max="12809" width="11.5703125" style="1" customWidth="1"/>
    <col min="12810" max="12810" width="22"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8.5703125" style="1" customWidth="1"/>
    <col min="13063" max="13063" width="28.5703125" style="1" customWidth="1"/>
    <col min="13064" max="13064" width="16.140625" style="1" customWidth="1"/>
    <col min="13065" max="13065" width="11.5703125" style="1" customWidth="1"/>
    <col min="13066" max="13066" width="22"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8.5703125" style="1" customWidth="1"/>
    <col min="13319" max="13319" width="28.5703125" style="1" customWidth="1"/>
    <col min="13320" max="13320" width="16.140625" style="1" customWidth="1"/>
    <col min="13321" max="13321" width="11.5703125" style="1" customWidth="1"/>
    <col min="13322" max="13322" width="22"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8.5703125" style="1" customWidth="1"/>
    <col min="13575" max="13575" width="28.5703125" style="1" customWidth="1"/>
    <col min="13576" max="13576" width="16.140625" style="1" customWidth="1"/>
    <col min="13577" max="13577" width="11.5703125" style="1" customWidth="1"/>
    <col min="13578" max="13578" width="22"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8.5703125" style="1" customWidth="1"/>
    <col min="13831" max="13831" width="28.5703125" style="1" customWidth="1"/>
    <col min="13832" max="13832" width="16.140625" style="1" customWidth="1"/>
    <col min="13833" max="13833" width="11.5703125" style="1" customWidth="1"/>
    <col min="13834" max="13834" width="22"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8.5703125" style="1" customWidth="1"/>
    <col min="14087" max="14087" width="28.5703125" style="1" customWidth="1"/>
    <col min="14088" max="14088" width="16.140625" style="1" customWidth="1"/>
    <col min="14089" max="14089" width="11.5703125" style="1" customWidth="1"/>
    <col min="14090" max="14090" width="22"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8.5703125" style="1" customWidth="1"/>
    <col min="14343" max="14343" width="28.5703125" style="1" customWidth="1"/>
    <col min="14344" max="14344" width="16.140625" style="1" customWidth="1"/>
    <col min="14345" max="14345" width="11.5703125" style="1" customWidth="1"/>
    <col min="14346" max="14346" width="22"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8.5703125" style="1" customWidth="1"/>
    <col min="14599" max="14599" width="28.5703125" style="1" customWidth="1"/>
    <col min="14600" max="14600" width="16.140625" style="1" customWidth="1"/>
    <col min="14601" max="14601" width="11.5703125" style="1" customWidth="1"/>
    <col min="14602" max="14602" width="22"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8.5703125" style="1" customWidth="1"/>
    <col min="14855" max="14855" width="28.5703125" style="1" customWidth="1"/>
    <col min="14856" max="14856" width="16.140625" style="1" customWidth="1"/>
    <col min="14857" max="14857" width="11.5703125" style="1" customWidth="1"/>
    <col min="14858" max="14858" width="22"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8.5703125" style="1" customWidth="1"/>
    <col min="15111" max="15111" width="28.5703125" style="1" customWidth="1"/>
    <col min="15112" max="15112" width="16.140625" style="1" customWidth="1"/>
    <col min="15113" max="15113" width="11.5703125" style="1" customWidth="1"/>
    <col min="15114" max="15114" width="22"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8.5703125" style="1" customWidth="1"/>
    <col min="15367" max="15367" width="28.5703125" style="1" customWidth="1"/>
    <col min="15368" max="15368" width="16.140625" style="1" customWidth="1"/>
    <col min="15369" max="15369" width="11.5703125" style="1" customWidth="1"/>
    <col min="15370" max="15370" width="22"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8.5703125" style="1" customWidth="1"/>
    <col min="15623" max="15623" width="28.5703125" style="1" customWidth="1"/>
    <col min="15624" max="15624" width="16.140625" style="1" customWidth="1"/>
    <col min="15625" max="15625" width="11.5703125" style="1" customWidth="1"/>
    <col min="15626" max="15626" width="22"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8.5703125" style="1" customWidth="1"/>
    <col min="15879" max="15879" width="28.5703125" style="1" customWidth="1"/>
    <col min="15880" max="15880" width="16.140625" style="1" customWidth="1"/>
    <col min="15881" max="15881" width="11.5703125" style="1" customWidth="1"/>
    <col min="15882" max="15882" width="22"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8.5703125" style="1" customWidth="1"/>
    <col min="16135" max="16135" width="28.5703125" style="1" customWidth="1"/>
    <col min="16136" max="16136" width="16.140625" style="1" customWidth="1"/>
    <col min="16137" max="16137" width="11.5703125" style="1" customWidth="1"/>
    <col min="16138" max="16138" width="22"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4" ht="38.25" customHeight="1" thickBot="1" x14ac:dyDescent="0.3">
      <c r="A1" s="233"/>
      <c r="B1" s="233"/>
      <c r="C1" s="233"/>
      <c r="D1" s="233"/>
      <c r="E1" s="233"/>
      <c r="F1" s="233"/>
      <c r="G1" s="233"/>
      <c r="H1" s="233"/>
      <c r="I1" s="233"/>
      <c r="J1" s="233"/>
      <c r="K1" s="233"/>
      <c r="L1" s="233"/>
      <c r="M1" s="233"/>
      <c r="N1" s="233"/>
      <c r="O1" s="233"/>
      <c r="P1" s="233"/>
      <c r="Q1" s="233"/>
      <c r="R1" s="233"/>
      <c r="S1" s="233"/>
      <c r="T1" s="233"/>
      <c r="U1" s="233"/>
      <c r="V1" s="233"/>
    </row>
    <row r="2" spans="1:24" x14ac:dyDescent="0.25">
      <c r="A2" s="236"/>
      <c r="B2" s="293" t="s">
        <v>0</v>
      </c>
      <c r="C2" s="294"/>
      <c r="D2" s="294"/>
      <c r="E2" s="294"/>
      <c r="F2" s="294"/>
      <c r="G2" s="294"/>
      <c r="H2" s="294"/>
      <c r="I2" s="294"/>
      <c r="J2" s="294"/>
      <c r="K2" s="294"/>
      <c r="L2" s="294"/>
      <c r="M2" s="294"/>
      <c r="N2" s="294"/>
      <c r="O2" s="294"/>
      <c r="P2" s="294"/>
      <c r="Q2" s="294"/>
      <c r="R2" s="294"/>
      <c r="S2" s="294"/>
      <c r="T2" s="294"/>
      <c r="U2" s="294"/>
      <c r="V2" s="294"/>
      <c r="W2" s="295"/>
      <c r="X2" s="5" t="s">
        <v>1</v>
      </c>
    </row>
    <row r="3" spans="1:24" x14ac:dyDescent="0.25">
      <c r="A3" s="237"/>
      <c r="B3" s="296" t="s">
        <v>2</v>
      </c>
      <c r="C3" s="297"/>
      <c r="D3" s="297"/>
      <c r="E3" s="297"/>
      <c r="F3" s="297"/>
      <c r="G3" s="297"/>
      <c r="H3" s="297"/>
      <c r="I3" s="297"/>
      <c r="J3" s="297"/>
      <c r="K3" s="297"/>
      <c r="L3" s="297"/>
      <c r="M3" s="297"/>
      <c r="N3" s="297"/>
      <c r="O3" s="297"/>
      <c r="P3" s="297"/>
      <c r="Q3" s="297"/>
      <c r="R3" s="297"/>
      <c r="S3" s="297"/>
      <c r="T3" s="297"/>
      <c r="U3" s="297"/>
      <c r="V3" s="297"/>
      <c r="W3" s="298"/>
      <c r="X3" s="6" t="s">
        <v>3</v>
      </c>
    </row>
    <row r="4" spans="1:24" ht="28.5" x14ac:dyDescent="0.25">
      <c r="A4" s="237"/>
      <c r="B4" s="299" t="s">
        <v>4</v>
      </c>
      <c r="C4" s="300"/>
      <c r="D4" s="300"/>
      <c r="E4" s="300"/>
      <c r="F4" s="300"/>
      <c r="G4" s="300"/>
      <c r="H4" s="300"/>
      <c r="I4" s="300"/>
      <c r="J4" s="300"/>
      <c r="K4" s="300"/>
      <c r="L4" s="300"/>
      <c r="M4" s="300"/>
      <c r="N4" s="300"/>
      <c r="O4" s="300"/>
      <c r="P4" s="300"/>
      <c r="Q4" s="300"/>
      <c r="R4" s="300"/>
      <c r="S4" s="300"/>
      <c r="T4" s="300"/>
      <c r="U4" s="300"/>
      <c r="V4" s="300"/>
      <c r="W4" s="301"/>
      <c r="X4" s="7" t="s">
        <v>5</v>
      </c>
    </row>
    <row r="5" spans="1:24" ht="15.75" customHeight="1" thickBot="1" x14ac:dyDescent="0.3">
      <c r="A5" s="238"/>
      <c r="B5" s="302"/>
      <c r="C5" s="303"/>
      <c r="D5" s="303"/>
      <c r="E5" s="303"/>
      <c r="F5" s="303"/>
      <c r="G5" s="303"/>
      <c r="H5" s="303"/>
      <c r="I5" s="303"/>
      <c r="J5" s="303"/>
      <c r="K5" s="303"/>
      <c r="L5" s="303"/>
      <c r="M5" s="303"/>
      <c r="N5" s="303"/>
      <c r="O5" s="303"/>
      <c r="P5" s="303"/>
      <c r="Q5" s="303"/>
      <c r="R5" s="303"/>
      <c r="S5" s="303"/>
      <c r="T5" s="303"/>
      <c r="U5" s="303"/>
      <c r="V5" s="303"/>
      <c r="W5" s="304"/>
      <c r="X5" s="8" t="s">
        <v>6</v>
      </c>
    </row>
    <row r="6" spans="1:24" ht="6.75" customHeight="1" thickBot="1" x14ac:dyDescent="0.3">
      <c r="A6" s="232"/>
      <c r="B6" s="234"/>
      <c r="C6" s="234"/>
      <c r="D6" s="234"/>
      <c r="E6" s="234"/>
      <c r="F6" s="234"/>
      <c r="G6" s="234"/>
      <c r="H6" s="234"/>
      <c r="I6" s="234"/>
      <c r="J6" s="234"/>
      <c r="K6" s="234"/>
      <c r="L6" s="234"/>
      <c r="M6" s="234"/>
      <c r="N6" s="234"/>
      <c r="O6" s="234"/>
      <c r="P6" s="234"/>
      <c r="Q6" s="234"/>
      <c r="R6" s="234"/>
      <c r="S6" s="234"/>
      <c r="T6" s="234"/>
      <c r="U6" s="234"/>
      <c r="V6" s="234"/>
      <c r="W6" s="234"/>
      <c r="X6" s="234"/>
    </row>
    <row r="7" spans="1:24" ht="15.95" customHeight="1" thickBot="1" x14ac:dyDescent="0.3">
      <c r="A7" s="9" t="s">
        <v>7</v>
      </c>
      <c r="B7" s="229" t="s">
        <v>886</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397" t="s">
        <v>8</v>
      </c>
      <c r="B9" s="397" t="s">
        <v>9</v>
      </c>
      <c r="C9" s="397" t="s">
        <v>10</v>
      </c>
      <c r="D9" s="397" t="s">
        <v>11</v>
      </c>
      <c r="E9" s="397" t="s">
        <v>12</v>
      </c>
      <c r="F9" s="397" t="s">
        <v>13</v>
      </c>
      <c r="G9" s="397" t="s">
        <v>14</v>
      </c>
      <c r="H9" s="397" t="s">
        <v>15</v>
      </c>
      <c r="I9" s="397" t="s">
        <v>16</v>
      </c>
      <c r="J9" s="397" t="s">
        <v>17</v>
      </c>
      <c r="K9" s="423" t="s">
        <v>18</v>
      </c>
      <c r="L9" s="424"/>
      <c r="M9" s="424"/>
      <c r="N9" s="424"/>
      <c r="O9" s="425"/>
      <c r="P9" s="397"/>
      <c r="Q9" s="426" t="s">
        <v>19</v>
      </c>
      <c r="R9" s="427"/>
      <c r="S9" s="427"/>
      <c r="T9" s="427"/>
      <c r="U9" s="402"/>
      <c r="V9" s="397" t="s">
        <v>20</v>
      </c>
      <c r="W9" s="397" t="s">
        <v>21</v>
      </c>
      <c r="X9" s="397" t="s">
        <v>22</v>
      </c>
    </row>
    <row r="10" spans="1:24" ht="42.75" x14ac:dyDescent="0.25">
      <c r="A10" s="389"/>
      <c r="B10" s="389"/>
      <c r="C10" s="389"/>
      <c r="D10" s="389"/>
      <c r="E10" s="389"/>
      <c r="F10" s="389"/>
      <c r="G10" s="389"/>
      <c r="H10" s="389"/>
      <c r="I10" s="389"/>
      <c r="J10" s="389"/>
      <c r="K10" s="11" t="s">
        <v>23</v>
      </c>
      <c r="L10" s="11" t="s">
        <v>24</v>
      </c>
      <c r="M10" s="11" t="s">
        <v>25</v>
      </c>
      <c r="N10" s="11" t="s">
        <v>26</v>
      </c>
      <c r="O10" s="11" t="s">
        <v>27</v>
      </c>
      <c r="P10" s="399"/>
      <c r="Q10" s="11" t="s">
        <v>28</v>
      </c>
      <c r="R10" s="11" t="s">
        <v>24</v>
      </c>
      <c r="S10" s="11" t="s">
        <v>25</v>
      </c>
      <c r="T10" s="11" t="s">
        <v>26</v>
      </c>
      <c r="U10" s="11" t="s">
        <v>27</v>
      </c>
      <c r="V10" s="389"/>
      <c r="W10" s="389"/>
      <c r="X10" s="389"/>
    </row>
    <row r="11" spans="1:24" ht="105" x14ac:dyDescent="0.25">
      <c r="A11" s="216" t="s">
        <v>741</v>
      </c>
      <c r="B11" s="22" t="s">
        <v>742</v>
      </c>
      <c r="C11" s="22">
        <v>1</v>
      </c>
      <c r="D11" s="22" t="s">
        <v>743</v>
      </c>
      <c r="E11" s="22" t="s">
        <v>744</v>
      </c>
      <c r="F11" s="22" t="s">
        <v>745</v>
      </c>
      <c r="G11" s="116" t="s">
        <v>746</v>
      </c>
      <c r="H11" s="204">
        <v>1</v>
      </c>
      <c r="I11" s="22" t="s">
        <v>125</v>
      </c>
      <c r="J11" s="22" t="s">
        <v>747</v>
      </c>
      <c r="K11" s="36">
        <v>1</v>
      </c>
      <c r="L11" s="36">
        <v>0</v>
      </c>
      <c r="M11" s="36">
        <v>0</v>
      </c>
      <c r="N11" s="36">
        <v>0</v>
      </c>
      <c r="O11" s="36">
        <f t="shared" ref="O11:O18" si="0">SUM(K11:N11)</f>
        <v>1</v>
      </c>
      <c r="P11" s="399"/>
      <c r="Q11" s="22"/>
      <c r="R11" s="22"/>
      <c r="S11" s="22"/>
      <c r="T11" s="22"/>
      <c r="U11" s="22"/>
      <c r="V11" s="22"/>
      <c r="W11" s="23"/>
      <c r="X11" s="23"/>
    </row>
    <row r="12" spans="1:24" ht="210" x14ac:dyDescent="0.25">
      <c r="A12" s="217"/>
      <c r="B12" s="216" t="s">
        <v>748</v>
      </c>
      <c r="C12" s="116">
        <v>1</v>
      </c>
      <c r="D12" s="22" t="s">
        <v>749</v>
      </c>
      <c r="E12" s="22" t="s">
        <v>744</v>
      </c>
      <c r="F12" s="22" t="s">
        <v>750</v>
      </c>
      <c r="G12" s="22" t="s">
        <v>909</v>
      </c>
      <c r="H12" s="46">
        <v>0.9</v>
      </c>
      <c r="I12" s="22" t="s">
        <v>125</v>
      </c>
      <c r="J12" s="22" t="s">
        <v>751</v>
      </c>
      <c r="K12" s="36">
        <v>0.1</v>
      </c>
      <c r="L12" s="36">
        <v>0.2</v>
      </c>
      <c r="M12" s="36">
        <v>0.4</v>
      </c>
      <c r="N12" s="36">
        <v>0.3</v>
      </c>
      <c r="O12" s="36">
        <f t="shared" si="0"/>
        <v>1</v>
      </c>
      <c r="P12" s="399"/>
      <c r="Q12" s="22"/>
      <c r="R12" s="22"/>
      <c r="S12" s="22"/>
      <c r="T12" s="22"/>
      <c r="U12" s="22"/>
      <c r="V12" s="22"/>
      <c r="W12" s="23"/>
      <c r="X12" s="23"/>
    </row>
    <row r="13" spans="1:24" ht="105" x14ac:dyDescent="0.25">
      <c r="A13" s="217"/>
      <c r="B13" s="218"/>
      <c r="C13" s="22">
        <v>2</v>
      </c>
      <c r="D13" s="22" t="s">
        <v>752</v>
      </c>
      <c r="E13" s="22" t="s">
        <v>744</v>
      </c>
      <c r="F13" s="22" t="s">
        <v>753</v>
      </c>
      <c r="G13" s="22" t="s">
        <v>754</v>
      </c>
      <c r="H13" s="175">
        <v>1</v>
      </c>
      <c r="I13" s="22" t="s">
        <v>125</v>
      </c>
      <c r="J13" s="22" t="s">
        <v>755</v>
      </c>
      <c r="K13" s="91">
        <v>0</v>
      </c>
      <c r="L13" s="91">
        <v>0</v>
      </c>
      <c r="M13" s="91">
        <v>0</v>
      </c>
      <c r="N13" s="91">
        <v>1</v>
      </c>
      <c r="O13" s="91">
        <f t="shared" si="0"/>
        <v>1</v>
      </c>
      <c r="P13" s="399"/>
      <c r="Q13" s="22"/>
      <c r="R13" s="22"/>
      <c r="S13" s="22"/>
      <c r="T13" s="22"/>
      <c r="U13" s="22"/>
      <c r="V13" s="22"/>
      <c r="W13" s="23"/>
      <c r="X13" s="23"/>
    </row>
    <row r="14" spans="1:24" ht="210" x14ac:dyDescent="0.25">
      <c r="A14" s="217"/>
      <c r="B14" s="216" t="s">
        <v>756</v>
      </c>
      <c r="C14" s="22">
        <v>1</v>
      </c>
      <c r="D14" s="22" t="s">
        <v>757</v>
      </c>
      <c r="E14" s="22" t="s">
        <v>744</v>
      </c>
      <c r="F14" s="22" t="s">
        <v>758</v>
      </c>
      <c r="G14" s="22" t="s">
        <v>759</v>
      </c>
      <c r="H14" s="46">
        <v>0.9</v>
      </c>
      <c r="I14" s="22" t="s">
        <v>125</v>
      </c>
      <c r="J14" s="22" t="s">
        <v>751</v>
      </c>
      <c r="K14" s="36">
        <v>0</v>
      </c>
      <c r="L14" s="36">
        <v>0.3</v>
      </c>
      <c r="M14" s="36">
        <v>0.4</v>
      </c>
      <c r="N14" s="36">
        <v>0.3</v>
      </c>
      <c r="O14" s="36">
        <f t="shared" si="0"/>
        <v>1</v>
      </c>
      <c r="P14" s="399"/>
      <c r="Q14" s="22"/>
      <c r="R14" s="22"/>
      <c r="S14" s="22"/>
      <c r="T14" s="22"/>
      <c r="U14" s="22"/>
      <c r="V14" s="22"/>
      <c r="W14" s="23"/>
      <c r="X14" s="23"/>
    </row>
    <row r="15" spans="1:24" ht="90" x14ac:dyDescent="0.25">
      <c r="A15" s="217"/>
      <c r="B15" s="218"/>
      <c r="C15" s="22">
        <v>2</v>
      </c>
      <c r="D15" s="22" t="s">
        <v>760</v>
      </c>
      <c r="E15" s="22" t="s">
        <v>744</v>
      </c>
      <c r="F15" s="22" t="s">
        <v>761</v>
      </c>
      <c r="G15" s="22" t="s">
        <v>754</v>
      </c>
      <c r="H15" s="175">
        <v>1</v>
      </c>
      <c r="I15" s="22" t="s">
        <v>125</v>
      </c>
      <c r="J15" s="22" t="s">
        <v>762</v>
      </c>
      <c r="K15" s="91">
        <v>0</v>
      </c>
      <c r="L15" s="91">
        <v>0</v>
      </c>
      <c r="M15" s="91">
        <v>0</v>
      </c>
      <c r="N15" s="91">
        <v>1</v>
      </c>
      <c r="O15" s="91">
        <f t="shared" si="0"/>
        <v>1</v>
      </c>
      <c r="P15" s="399"/>
      <c r="Q15" s="22"/>
      <c r="R15" s="22"/>
      <c r="S15" s="22"/>
      <c r="T15" s="22"/>
      <c r="U15" s="22"/>
      <c r="V15" s="22"/>
      <c r="W15" s="23"/>
      <c r="X15" s="23"/>
    </row>
    <row r="16" spans="1:24" ht="210" x14ac:dyDescent="0.25">
      <c r="A16" s="217"/>
      <c r="B16" s="216" t="s">
        <v>763</v>
      </c>
      <c r="C16" s="22">
        <v>1</v>
      </c>
      <c r="D16" s="22" t="s">
        <v>764</v>
      </c>
      <c r="E16" s="22" t="s">
        <v>744</v>
      </c>
      <c r="F16" s="22" t="s">
        <v>765</v>
      </c>
      <c r="G16" s="22" t="s">
        <v>766</v>
      </c>
      <c r="H16" s="46">
        <v>0.9</v>
      </c>
      <c r="I16" s="22" t="s">
        <v>125</v>
      </c>
      <c r="J16" s="22" t="s">
        <v>751</v>
      </c>
      <c r="K16" s="36">
        <v>0.15</v>
      </c>
      <c r="L16" s="36">
        <v>0.2</v>
      </c>
      <c r="M16" s="36">
        <v>0.35</v>
      </c>
      <c r="N16" s="36">
        <v>0.3</v>
      </c>
      <c r="O16" s="36">
        <f t="shared" si="0"/>
        <v>1</v>
      </c>
      <c r="P16" s="399"/>
      <c r="Q16" s="22"/>
      <c r="R16" s="22"/>
      <c r="S16" s="22"/>
      <c r="T16" s="22"/>
      <c r="U16" s="22"/>
      <c r="V16" s="22"/>
      <c r="W16" s="23"/>
      <c r="X16" s="23"/>
    </row>
    <row r="17" spans="1:25" ht="105" x14ac:dyDescent="0.25">
      <c r="A17" s="217"/>
      <c r="B17" s="218"/>
      <c r="C17" s="22">
        <v>2</v>
      </c>
      <c r="D17" s="22" t="s">
        <v>767</v>
      </c>
      <c r="E17" s="22" t="s">
        <v>744</v>
      </c>
      <c r="F17" s="22" t="s">
        <v>768</v>
      </c>
      <c r="G17" s="22" t="s">
        <v>754</v>
      </c>
      <c r="H17" s="175">
        <v>1</v>
      </c>
      <c r="I17" s="22" t="s">
        <v>125</v>
      </c>
      <c r="J17" s="22" t="s">
        <v>769</v>
      </c>
      <c r="K17" s="91">
        <v>0</v>
      </c>
      <c r="L17" s="91">
        <v>0</v>
      </c>
      <c r="M17" s="91">
        <v>0</v>
      </c>
      <c r="N17" s="91">
        <v>1</v>
      </c>
      <c r="O17" s="91">
        <f t="shared" si="0"/>
        <v>1</v>
      </c>
      <c r="P17" s="399"/>
      <c r="Q17" s="22"/>
      <c r="R17" s="22"/>
      <c r="S17" s="22"/>
      <c r="T17" s="22"/>
      <c r="U17" s="22"/>
      <c r="V17" s="22"/>
      <c r="W17" s="23"/>
      <c r="X17" s="23"/>
    </row>
    <row r="18" spans="1:25" ht="195" x14ac:dyDescent="0.25">
      <c r="A18" s="218"/>
      <c r="B18" s="22" t="s">
        <v>770</v>
      </c>
      <c r="C18" s="22">
        <v>1</v>
      </c>
      <c r="D18" s="22" t="s">
        <v>771</v>
      </c>
      <c r="E18" s="22" t="s">
        <v>744</v>
      </c>
      <c r="F18" s="22" t="s">
        <v>772</v>
      </c>
      <c r="G18" s="22" t="s">
        <v>773</v>
      </c>
      <c r="H18" s="46">
        <v>1</v>
      </c>
      <c r="I18" s="22" t="s">
        <v>125</v>
      </c>
      <c r="J18" s="22" t="s">
        <v>774</v>
      </c>
      <c r="K18" s="36">
        <v>0.6</v>
      </c>
      <c r="L18" s="36">
        <v>0.3</v>
      </c>
      <c r="M18" s="36">
        <v>0.1</v>
      </c>
      <c r="N18" s="36">
        <v>0</v>
      </c>
      <c r="O18" s="36">
        <f t="shared" si="0"/>
        <v>0.99999999999999989</v>
      </c>
      <c r="P18" s="389"/>
      <c r="Q18" s="22"/>
      <c r="R18" s="22"/>
      <c r="S18" s="22"/>
      <c r="T18" s="22"/>
      <c r="U18" s="22"/>
      <c r="V18" s="22"/>
      <c r="W18" s="23"/>
      <c r="X18" s="23"/>
    </row>
    <row r="19" spans="1:25" s="3" customFormat="1" ht="28.5" x14ac:dyDescent="0.25">
      <c r="A19" s="397" t="s">
        <v>54</v>
      </c>
      <c r="B19" s="24" t="s">
        <v>775</v>
      </c>
      <c r="C19" s="210" t="s">
        <v>55</v>
      </c>
      <c r="D19" s="211"/>
      <c r="E19" s="25" t="s">
        <v>56</v>
      </c>
      <c r="F19" s="343"/>
      <c r="G19" s="343"/>
      <c r="H19" s="403"/>
      <c r="I19" s="421" t="s">
        <v>57</v>
      </c>
      <c r="J19" s="220" t="s">
        <v>56</v>
      </c>
      <c r="K19" s="221"/>
      <c r="L19" s="221"/>
      <c r="M19" s="221"/>
      <c r="N19" s="221"/>
      <c r="O19" s="221"/>
      <c r="P19" s="221"/>
      <c r="Q19" s="221"/>
      <c r="R19" s="222"/>
      <c r="S19" s="411" t="s">
        <v>58</v>
      </c>
      <c r="T19" s="412"/>
      <c r="U19" s="413"/>
      <c r="V19" s="226" t="s">
        <v>59</v>
      </c>
      <c r="W19" s="227"/>
      <c r="X19" s="228"/>
      <c r="Y19" s="1"/>
    </row>
    <row r="20" spans="1:25" s="3" customFormat="1" ht="28.5" x14ac:dyDescent="0.25">
      <c r="A20" s="399"/>
      <c r="B20" s="24" t="s">
        <v>60</v>
      </c>
      <c r="C20" s="212"/>
      <c r="D20" s="213"/>
      <c r="E20" s="25" t="s">
        <v>61</v>
      </c>
      <c r="F20" s="343" t="s">
        <v>776</v>
      </c>
      <c r="G20" s="343"/>
      <c r="H20" s="403"/>
      <c r="I20" s="422"/>
      <c r="J20" s="25" t="s">
        <v>61</v>
      </c>
      <c r="K20" s="343" t="s">
        <v>777</v>
      </c>
      <c r="L20" s="343"/>
      <c r="M20" s="343"/>
      <c r="N20" s="343"/>
      <c r="O20" s="343"/>
      <c r="P20" s="343"/>
      <c r="Q20" s="343"/>
      <c r="R20" s="403"/>
      <c r="S20" s="414"/>
      <c r="T20" s="415"/>
      <c r="U20" s="416"/>
      <c r="V20" s="226" t="s">
        <v>61</v>
      </c>
      <c r="W20" s="227"/>
      <c r="X20" s="228"/>
      <c r="Y20" s="1"/>
    </row>
    <row r="21" spans="1:25" s="3" customFormat="1" x14ac:dyDescent="0.25">
      <c r="A21" s="389"/>
      <c r="B21" s="24" t="s">
        <v>62</v>
      </c>
      <c r="C21" s="214"/>
      <c r="D21" s="215"/>
      <c r="E21" s="25" t="s">
        <v>63</v>
      </c>
      <c r="F21" s="343" t="s">
        <v>778</v>
      </c>
      <c r="G21" s="343"/>
      <c r="H21" s="403"/>
      <c r="I21" s="390"/>
      <c r="J21" s="420" t="s">
        <v>866</v>
      </c>
      <c r="K21" s="343"/>
      <c r="L21" s="343" t="s">
        <v>779</v>
      </c>
      <c r="M21" s="343"/>
      <c r="N21" s="343"/>
      <c r="O21" s="343"/>
      <c r="P21" s="343"/>
      <c r="Q21" s="343"/>
      <c r="R21" s="403"/>
      <c r="S21" s="417"/>
      <c r="T21" s="418"/>
      <c r="U21" s="419"/>
      <c r="V21" s="226" t="s">
        <v>64</v>
      </c>
      <c r="W21" s="227"/>
      <c r="X21" s="228"/>
      <c r="Y21" s="1"/>
    </row>
    <row r="27" spans="1:25" x14ac:dyDescent="0.25">
      <c r="G27" s="3"/>
    </row>
  </sheetData>
  <mergeCells count="41">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K9:O9"/>
    <mergeCell ref="P9:P18"/>
    <mergeCell ref="Q9:U9"/>
    <mergeCell ref="V9:V10"/>
    <mergeCell ref="W9:W10"/>
    <mergeCell ref="A19:A21"/>
    <mergeCell ref="C19:D21"/>
    <mergeCell ref="F19:H19"/>
    <mergeCell ref="I19:I21"/>
    <mergeCell ref="J19:R19"/>
    <mergeCell ref="A11:A18"/>
    <mergeCell ref="B12:B13"/>
    <mergeCell ref="B14:B15"/>
    <mergeCell ref="B16:B17"/>
    <mergeCell ref="J9:J10"/>
    <mergeCell ref="S19:U21"/>
    <mergeCell ref="V19:X19"/>
    <mergeCell ref="F20:H20"/>
    <mergeCell ref="K20:R20"/>
    <mergeCell ref="V20:X20"/>
    <mergeCell ref="F21:H21"/>
    <mergeCell ref="J21:K21"/>
    <mergeCell ref="L21:R21"/>
    <mergeCell ref="V21:X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D6C7-A0CF-4344-89D9-1C8499D4653C}">
  <dimension ref="A1:Y23"/>
  <sheetViews>
    <sheetView zoomScale="106" zoomScaleNormal="106" workbookViewId="0">
      <selection activeCell="D11" sqref="D11"/>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32.28515625" style="1" customWidth="1"/>
    <col min="5" max="5" width="22.140625" style="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65</v>
      </c>
      <c r="C4" s="243"/>
      <c r="D4" s="243"/>
      <c r="E4" s="243"/>
      <c r="F4" s="243"/>
      <c r="G4" s="243"/>
      <c r="H4" s="243"/>
      <c r="I4" s="243"/>
      <c r="J4" s="243"/>
      <c r="K4" s="243"/>
      <c r="L4" s="243"/>
      <c r="M4" s="243"/>
      <c r="N4" s="243"/>
      <c r="O4" s="243"/>
      <c r="P4" s="243"/>
      <c r="Q4" s="243"/>
      <c r="R4" s="243"/>
      <c r="S4" s="243"/>
      <c r="T4" s="243"/>
      <c r="U4" s="243"/>
      <c r="V4" s="243"/>
      <c r="W4" s="244"/>
      <c r="X4" s="7" t="s">
        <v>66</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6.149999999999999" customHeight="1" thickBot="1" x14ac:dyDescent="0.3">
      <c r="A7" s="30" t="s">
        <v>7</v>
      </c>
      <c r="B7" s="229" t="s">
        <v>876</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 customFormat="1" x14ac:dyDescent="0.25">
      <c r="A9" s="253" t="s">
        <v>8</v>
      </c>
      <c r="B9" s="253" t="s">
        <v>9</v>
      </c>
      <c r="C9" s="253" t="s">
        <v>10</v>
      </c>
      <c r="D9" s="253" t="s">
        <v>11</v>
      </c>
      <c r="E9" s="253" t="s">
        <v>12</v>
      </c>
      <c r="F9" s="253" t="s">
        <v>13</v>
      </c>
      <c r="G9" s="253" t="s">
        <v>14</v>
      </c>
      <c r="H9" s="253" t="s">
        <v>15</v>
      </c>
      <c r="I9" s="253" t="s">
        <v>16</v>
      </c>
      <c r="J9" s="253" t="s">
        <v>17</v>
      </c>
      <c r="K9" s="254" t="s">
        <v>18</v>
      </c>
      <c r="L9" s="254"/>
      <c r="M9" s="254"/>
      <c r="N9" s="254"/>
      <c r="O9" s="254"/>
      <c r="P9" s="255"/>
      <c r="Q9" s="253" t="s">
        <v>19</v>
      </c>
      <c r="R9" s="253"/>
      <c r="S9" s="253"/>
      <c r="T9" s="253"/>
      <c r="U9" s="253"/>
      <c r="V9" s="253" t="s">
        <v>20</v>
      </c>
      <c r="W9" s="253" t="s">
        <v>21</v>
      </c>
      <c r="X9" s="253" t="s">
        <v>22</v>
      </c>
    </row>
    <row r="10" spans="1:24" s="2" customFormat="1" ht="42.75" x14ac:dyDescent="0.25">
      <c r="A10" s="253"/>
      <c r="B10" s="253"/>
      <c r="C10" s="253"/>
      <c r="D10" s="253"/>
      <c r="E10" s="253"/>
      <c r="F10" s="253"/>
      <c r="G10" s="253"/>
      <c r="H10" s="253"/>
      <c r="I10" s="253"/>
      <c r="J10" s="253"/>
      <c r="K10" s="31" t="s">
        <v>23</v>
      </c>
      <c r="L10" s="31" t="s">
        <v>24</v>
      </c>
      <c r="M10" s="31" t="s">
        <v>25</v>
      </c>
      <c r="N10" s="31" t="s">
        <v>26</v>
      </c>
      <c r="O10" s="31" t="s">
        <v>27</v>
      </c>
      <c r="P10" s="255"/>
      <c r="Q10" s="31" t="s">
        <v>28</v>
      </c>
      <c r="R10" s="31" t="s">
        <v>24</v>
      </c>
      <c r="S10" s="31" t="s">
        <v>25</v>
      </c>
      <c r="T10" s="31" t="s">
        <v>26</v>
      </c>
      <c r="U10" s="31" t="s">
        <v>27</v>
      </c>
      <c r="V10" s="253"/>
      <c r="W10" s="253"/>
      <c r="X10" s="253"/>
    </row>
    <row r="11" spans="1:24" ht="180" x14ac:dyDescent="0.25">
      <c r="A11" s="208" t="s">
        <v>67</v>
      </c>
      <c r="B11" s="216" t="s">
        <v>68</v>
      </c>
      <c r="C11" s="22">
        <v>1</v>
      </c>
      <c r="D11" s="32" t="s">
        <v>69</v>
      </c>
      <c r="E11" s="32" t="s">
        <v>70</v>
      </c>
      <c r="F11" s="33" t="s">
        <v>71</v>
      </c>
      <c r="G11" s="34" t="s">
        <v>72</v>
      </c>
      <c r="H11" s="35">
        <v>1</v>
      </c>
      <c r="I11" s="33" t="s">
        <v>73</v>
      </c>
      <c r="J11" s="33" t="s">
        <v>74</v>
      </c>
      <c r="K11" s="36">
        <v>0.25</v>
      </c>
      <c r="L11" s="36">
        <v>0.25</v>
      </c>
      <c r="M11" s="36">
        <v>0.25</v>
      </c>
      <c r="N11" s="36">
        <v>0.25</v>
      </c>
      <c r="O11" s="36"/>
      <c r="P11" s="255"/>
      <c r="Q11" s="22"/>
      <c r="R11" s="22"/>
      <c r="S11" s="22"/>
      <c r="T11" s="22"/>
      <c r="U11" s="22"/>
      <c r="V11" s="22"/>
      <c r="W11" s="23"/>
      <c r="X11" s="23"/>
    </row>
    <row r="12" spans="1:24" ht="120" x14ac:dyDescent="0.25">
      <c r="A12" s="208"/>
      <c r="B12" s="217"/>
      <c r="C12" s="22">
        <v>2</v>
      </c>
      <c r="D12" s="37" t="s">
        <v>75</v>
      </c>
      <c r="E12" s="37" t="s">
        <v>76</v>
      </c>
      <c r="F12" s="22" t="s">
        <v>77</v>
      </c>
      <c r="G12" s="37" t="s">
        <v>78</v>
      </c>
      <c r="H12" s="36">
        <v>1</v>
      </c>
      <c r="I12" s="33" t="s">
        <v>73</v>
      </c>
      <c r="J12" s="22" t="s">
        <v>79</v>
      </c>
      <c r="K12" s="36">
        <v>0.25</v>
      </c>
      <c r="L12" s="36">
        <v>0.25</v>
      </c>
      <c r="M12" s="36">
        <v>0.25</v>
      </c>
      <c r="N12" s="36">
        <v>0.25</v>
      </c>
      <c r="O12" s="36"/>
      <c r="P12" s="255"/>
      <c r="Q12" s="22"/>
      <c r="R12" s="22"/>
      <c r="S12" s="22"/>
      <c r="T12" s="22"/>
      <c r="U12" s="22"/>
      <c r="V12" s="22"/>
      <c r="W12" s="23"/>
      <c r="X12" s="23"/>
    </row>
    <row r="13" spans="1:24" ht="135" x14ac:dyDescent="0.25">
      <c r="A13" s="208"/>
      <c r="B13" s="217"/>
      <c r="C13" s="22">
        <v>3</v>
      </c>
      <c r="D13" s="37" t="s">
        <v>80</v>
      </c>
      <c r="E13" s="37" t="s">
        <v>81</v>
      </c>
      <c r="F13" s="22" t="s">
        <v>82</v>
      </c>
      <c r="G13" s="37" t="s">
        <v>83</v>
      </c>
      <c r="H13" s="36">
        <v>1</v>
      </c>
      <c r="I13" s="33" t="s">
        <v>73</v>
      </c>
      <c r="J13" s="22" t="s">
        <v>84</v>
      </c>
      <c r="K13" s="36">
        <v>0.25</v>
      </c>
      <c r="L13" s="36">
        <v>0.25</v>
      </c>
      <c r="M13" s="36">
        <v>0.25</v>
      </c>
      <c r="N13" s="36">
        <v>0.25</v>
      </c>
      <c r="O13" s="36"/>
      <c r="P13" s="255"/>
      <c r="Q13" s="22"/>
      <c r="R13" s="22"/>
      <c r="S13" s="22"/>
      <c r="T13" s="22"/>
      <c r="U13" s="22"/>
      <c r="V13" s="22"/>
      <c r="W13" s="23"/>
      <c r="X13" s="23"/>
    </row>
    <row r="14" spans="1:24" ht="90" x14ac:dyDescent="0.25">
      <c r="A14" s="208"/>
      <c r="B14" s="217"/>
      <c r="C14" s="22">
        <v>4</v>
      </c>
      <c r="D14" s="37" t="s">
        <v>85</v>
      </c>
      <c r="E14" s="37" t="s">
        <v>86</v>
      </c>
      <c r="F14" s="22" t="s">
        <v>85</v>
      </c>
      <c r="G14" s="37" t="s">
        <v>87</v>
      </c>
      <c r="H14" s="36">
        <v>1</v>
      </c>
      <c r="I14" s="33" t="s">
        <v>73</v>
      </c>
      <c r="J14" s="22" t="s">
        <v>88</v>
      </c>
      <c r="K14" s="36">
        <v>0.25</v>
      </c>
      <c r="L14" s="36">
        <v>0.25</v>
      </c>
      <c r="M14" s="36">
        <v>0.25</v>
      </c>
      <c r="N14" s="36">
        <v>0.25</v>
      </c>
      <c r="O14" s="36"/>
      <c r="P14" s="255"/>
      <c r="Q14" s="22"/>
      <c r="R14" s="22"/>
      <c r="S14" s="22"/>
      <c r="T14" s="22"/>
      <c r="U14" s="22"/>
      <c r="V14" s="22"/>
      <c r="W14" s="23"/>
      <c r="X14" s="23"/>
    </row>
    <row r="15" spans="1:24" ht="90" x14ac:dyDescent="0.25">
      <c r="A15" s="208"/>
      <c r="B15" s="217"/>
      <c r="C15" s="22">
        <v>5</v>
      </c>
      <c r="D15" s="37" t="s">
        <v>89</v>
      </c>
      <c r="E15" s="37" t="s">
        <v>90</v>
      </c>
      <c r="F15" s="22" t="s">
        <v>91</v>
      </c>
      <c r="G15" s="37" t="s">
        <v>92</v>
      </c>
      <c r="H15" s="36">
        <v>1</v>
      </c>
      <c r="I15" s="33" t="s">
        <v>73</v>
      </c>
      <c r="J15" s="22" t="s">
        <v>93</v>
      </c>
      <c r="K15" s="36">
        <v>0.25</v>
      </c>
      <c r="L15" s="36">
        <v>0.25</v>
      </c>
      <c r="M15" s="36">
        <v>0.25</v>
      </c>
      <c r="N15" s="36">
        <v>0.25</v>
      </c>
      <c r="O15" s="36"/>
      <c r="P15" s="255"/>
      <c r="Q15" s="22"/>
      <c r="R15" s="22"/>
      <c r="S15" s="22"/>
      <c r="T15" s="22"/>
      <c r="U15" s="22"/>
      <c r="V15" s="22"/>
      <c r="W15" s="23"/>
      <c r="X15" s="23"/>
    </row>
    <row r="16" spans="1:24" ht="90" x14ac:dyDescent="0.25">
      <c r="A16" s="208"/>
      <c r="B16" s="217"/>
      <c r="C16" s="22">
        <v>6</v>
      </c>
      <c r="D16" s="37" t="s">
        <v>94</v>
      </c>
      <c r="E16" s="37" t="s">
        <v>95</v>
      </c>
      <c r="F16" s="22" t="s">
        <v>96</v>
      </c>
      <c r="G16" s="37" t="s">
        <v>97</v>
      </c>
      <c r="H16" s="36">
        <v>1</v>
      </c>
      <c r="I16" s="33" t="s">
        <v>73</v>
      </c>
      <c r="J16" s="22" t="s">
        <v>98</v>
      </c>
      <c r="K16" s="36">
        <v>0.25</v>
      </c>
      <c r="L16" s="36">
        <v>0.25</v>
      </c>
      <c r="M16" s="36">
        <v>0.25</v>
      </c>
      <c r="N16" s="36">
        <v>0.25</v>
      </c>
      <c r="O16" s="36"/>
      <c r="P16" s="255"/>
      <c r="Q16" s="22"/>
      <c r="R16" s="22"/>
      <c r="S16" s="22"/>
      <c r="T16" s="22"/>
      <c r="U16" s="22"/>
      <c r="V16" s="22"/>
      <c r="W16" s="23"/>
      <c r="X16" s="23"/>
    </row>
    <row r="17" spans="1:25" s="2" customFormat="1" ht="90" x14ac:dyDescent="0.25">
      <c r="A17" s="208"/>
      <c r="B17" s="217"/>
      <c r="C17" s="12">
        <v>7</v>
      </c>
      <c r="D17" s="38" t="s">
        <v>99</v>
      </c>
      <c r="E17" s="38" t="s">
        <v>100</v>
      </c>
      <c r="F17" s="12" t="s">
        <v>101</v>
      </c>
      <c r="G17" s="38" t="s">
        <v>102</v>
      </c>
      <c r="H17" s="17">
        <v>1</v>
      </c>
      <c r="I17" s="19" t="s">
        <v>73</v>
      </c>
      <c r="J17" s="12" t="s">
        <v>103</v>
      </c>
      <c r="K17" s="17">
        <v>0.25</v>
      </c>
      <c r="L17" s="17">
        <v>0.25</v>
      </c>
      <c r="M17" s="17">
        <v>0.25</v>
      </c>
      <c r="N17" s="17">
        <v>0.25</v>
      </c>
      <c r="O17" s="17"/>
      <c r="P17" s="255"/>
      <c r="Q17" s="12"/>
      <c r="R17" s="12"/>
      <c r="S17" s="12"/>
      <c r="T17" s="12"/>
      <c r="U17" s="12"/>
      <c r="V17" s="12"/>
      <c r="W17" s="18"/>
      <c r="X17" s="18"/>
    </row>
    <row r="18" spans="1:25" s="2" customFormat="1" ht="90" x14ac:dyDescent="0.25">
      <c r="A18" s="208"/>
      <c r="B18" s="217"/>
      <c r="C18" s="12">
        <v>8</v>
      </c>
      <c r="D18" s="38" t="s">
        <v>104</v>
      </c>
      <c r="E18" s="38" t="s">
        <v>105</v>
      </c>
      <c r="F18" s="12" t="s">
        <v>106</v>
      </c>
      <c r="G18" s="38" t="s">
        <v>107</v>
      </c>
      <c r="H18" s="17">
        <v>1</v>
      </c>
      <c r="I18" s="19" t="s">
        <v>73</v>
      </c>
      <c r="J18" s="12" t="s">
        <v>108</v>
      </c>
      <c r="K18" s="17"/>
      <c r="L18" s="17"/>
      <c r="M18" s="17"/>
      <c r="N18" s="17"/>
      <c r="O18" s="17"/>
      <c r="P18" s="255"/>
      <c r="Q18" s="12"/>
      <c r="R18" s="12"/>
      <c r="S18" s="12"/>
      <c r="T18" s="12"/>
      <c r="U18" s="12"/>
      <c r="V18" s="12"/>
      <c r="W18" s="18"/>
      <c r="X18" s="18"/>
    </row>
    <row r="19" spans="1:25" s="2" customFormat="1" ht="105" x14ac:dyDescent="0.25">
      <c r="A19" s="208"/>
      <c r="B19" s="217"/>
      <c r="C19" s="12">
        <v>9</v>
      </c>
      <c r="D19" s="28" t="s">
        <v>109</v>
      </c>
      <c r="E19" s="38" t="s">
        <v>110</v>
      </c>
      <c r="F19" s="12" t="s">
        <v>111</v>
      </c>
      <c r="G19" s="38" t="s">
        <v>112</v>
      </c>
      <c r="H19" s="17">
        <v>1</v>
      </c>
      <c r="I19" s="19" t="s">
        <v>73</v>
      </c>
      <c r="J19" s="12" t="s">
        <v>108</v>
      </c>
      <c r="K19" s="17"/>
      <c r="L19" s="17"/>
      <c r="M19" s="17"/>
      <c r="N19" s="17"/>
      <c r="O19" s="17"/>
      <c r="P19" s="255"/>
      <c r="Q19" s="12"/>
      <c r="R19" s="12"/>
      <c r="S19" s="12"/>
      <c r="T19" s="12"/>
      <c r="U19" s="12"/>
      <c r="V19" s="12"/>
      <c r="W19" s="18"/>
      <c r="X19" s="18"/>
    </row>
    <row r="20" spans="1:25" s="2" customFormat="1" ht="60" x14ac:dyDescent="0.25">
      <c r="A20" s="208"/>
      <c r="B20" s="218"/>
      <c r="C20" s="12">
        <v>10</v>
      </c>
      <c r="D20" s="38" t="s">
        <v>113</v>
      </c>
      <c r="E20" s="38" t="s">
        <v>110</v>
      </c>
      <c r="F20" s="12" t="s">
        <v>114</v>
      </c>
      <c r="G20" s="38" t="s">
        <v>115</v>
      </c>
      <c r="H20" s="17">
        <v>1</v>
      </c>
      <c r="I20" s="19" t="s">
        <v>73</v>
      </c>
      <c r="J20" s="12" t="s">
        <v>116</v>
      </c>
      <c r="K20" s="17">
        <v>0.25</v>
      </c>
      <c r="L20" s="17">
        <v>0.25</v>
      </c>
      <c r="M20" s="17">
        <v>0.25</v>
      </c>
      <c r="N20" s="17">
        <v>0.25</v>
      </c>
      <c r="O20" s="17"/>
      <c r="P20" s="255"/>
      <c r="Q20" s="12"/>
      <c r="R20" s="12"/>
      <c r="S20" s="12"/>
      <c r="T20" s="12"/>
      <c r="U20" s="12"/>
      <c r="V20" s="12"/>
      <c r="W20" s="18"/>
      <c r="X20" s="18"/>
    </row>
    <row r="21" spans="1:25" s="29" customFormat="1" ht="28.5" x14ac:dyDescent="0.25">
      <c r="A21" s="255" t="s">
        <v>54</v>
      </c>
      <c r="B21" s="40" t="s">
        <v>775</v>
      </c>
      <c r="C21" s="260" t="s">
        <v>55</v>
      </c>
      <c r="D21" s="261"/>
      <c r="E21" s="41" t="s">
        <v>56</v>
      </c>
      <c r="F21" s="42"/>
      <c r="G21" s="42"/>
      <c r="H21" s="42"/>
      <c r="I21" s="266" t="s">
        <v>57</v>
      </c>
      <c r="J21" s="247" t="s">
        <v>56</v>
      </c>
      <c r="K21" s="248"/>
      <c r="L21" s="248"/>
      <c r="M21" s="248"/>
      <c r="N21" s="248"/>
      <c r="O21" s="248"/>
      <c r="P21" s="248"/>
      <c r="Q21" s="248"/>
      <c r="R21" s="249"/>
      <c r="S21" s="250" t="s">
        <v>58</v>
      </c>
      <c r="T21" s="250"/>
      <c r="U21" s="250"/>
      <c r="V21" s="251" t="s">
        <v>59</v>
      </c>
      <c r="W21" s="251"/>
      <c r="X21" s="251"/>
      <c r="Y21" s="2"/>
    </row>
    <row r="22" spans="1:25" s="29" customFormat="1" ht="28.5" x14ac:dyDescent="0.25">
      <c r="A22" s="255"/>
      <c r="B22" s="40" t="s">
        <v>60</v>
      </c>
      <c r="C22" s="262"/>
      <c r="D22" s="263"/>
      <c r="E22" s="41" t="s">
        <v>61</v>
      </c>
      <c r="F22" s="252" t="s">
        <v>117</v>
      </c>
      <c r="G22" s="252"/>
      <c r="H22" s="43"/>
      <c r="I22" s="266"/>
      <c r="J22" s="256" t="s">
        <v>118</v>
      </c>
      <c r="K22" s="252"/>
      <c r="L22" s="252"/>
      <c r="M22" s="252"/>
      <c r="N22" s="252"/>
      <c r="O22" s="252"/>
      <c r="P22" s="252"/>
      <c r="Q22" s="252"/>
      <c r="R22" s="257"/>
      <c r="S22" s="250"/>
      <c r="T22" s="250"/>
      <c r="U22" s="250"/>
      <c r="V22" s="251" t="s">
        <v>119</v>
      </c>
      <c r="W22" s="251"/>
      <c r="X22" s="251"/>
      <c r="Y22" s="2"/>
    </row>
    <row r="23" spans="1:25" s="29" customFormat="1" x14ac:dyDescent="0.25">
      <c r="A23" s="255"/>
      <c r="B23" s="40" t="s">
        <v>62</v>
      </c>
      <c r="C23" s="264"/>
      <c r="D23" s="265"/>
      <c r="E23" s="41" t="s">
        <v>63</v>
      </c>
      <c r="F23" s="258" t="s">
        <v>120</v>
      </c>
      <c r="G23" s="258"/>
      <c r="H23" s="42"/>
      <c r="I23" s="266"/>
      <c r="J23" s="256" t="s">
        <v>867</v>
      </c>
      <c r="K23" s="252"/>
      <c r="L23" s="252"/>
      <c r="M23" s="252"/>
      <c r="N23" s="252"/>
      <c r="O23" s="252"/>
      <c r="P23" s="252"/>
      <c r="Q23" s="252"/>
      <c r="R23" s="257"/>
      <c r="S23" s="250"/>
      <c r="T23" s="250"/>
      <c r="U23" s="250"/>
      <c r="V23" s="259" t="s">
        <v>64</v>
      </c>
      <c r="W23" s="259"/>
      <c r="X23" s="259"/>
      <c r="Y23" s="2"/>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20"/>
    <mergeCell ref="B11:B20"/>
    <mergeCell ref="A21:A23"/>
    <mergeCell ref="C21:D23"/>
    <mergeCell ref="I21:I23"/>
    <mergeCell ref="J21:R21"/>
    <mergeCell ref="S21:U23"/>
    <mergeCell ref="V21:X21"/>
    <mergeCell ref="F22:G22"/>
    <mergeCell ref="J9:J10"/>
    <mergeCell ref="K9:O9"/>
    <mergeCell ref="P9:P20"/>
    <mergeCell ref="Q9:U9"/>
    <mergeCell ref="V9:V10"/>
    <mergeCell ref="W9:W10"/>
    <mergeCell ref="J22:R22"/>
    <mergeCell ref="V22:X22"/>
    <mergeCell ref="F23:G23"/>
    <mergeCell ref="J23:R23"/>
    <mergeCell ref="V23:X2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1C54-5167-4083-B801-2451FD39F127}">
  <dimension ref="A1:X24"/>
  <sheetViews>
    <sheetView workbookViewId="0">
      <selection activeCell="D11" sqref="D11"/>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40.28515625" style="1" customWidth="1"/>
    <col min="5" max="5" width="21.42578125" style="1" customWidth="1"/>
    <col min="6" max="6" width="28.5703125" style="1" customWidth="1"/>
    <col min="7" max="7" width="37.140625" style="1" customWidth="1"/>
    <col min="8" max="8" width="16.140625" style="1" customWidth="1"/>
    <col min="9" max="9" width="11.42578125" style="1" customWidth="1"/>
    <col min="10" max="10" width="28.570312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780</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5.95" customHeight="1" thickBot="1" x14ac:dyDescent="0.3">
      <c r="A7" s="9" t="s">
        <v>7</v>
      </c>
      <c r="B7" s="229" t="s">
        <v>781</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4" ht="42.75" x14ac:dyDescent="0.25">
      <c r="A10" s="209"/>
      <c r="B10" s="209"/>
      <c r="C10" s="209"/>
      <c r="D10" s="209"/>
      <c r="E10" s="209"/>
      <c r="F10" s="209"/>
      <c r="G10" s="209"/>
      <c r="H10" s="209"/>
      <c r="I10" s="209"/>
      <c r="J10" s="209"/>
      <c r="K10" s="11" t="s">
        <v>23</v>
      </c>
      <c r="L10" s="11" t="s">
        <v>24</v>
      </c>
      <c r="M10" s="11" t="s">
        <v>25</v>
      </c>
      <c r="N10" s="11" t="s">
        <v>26</v>
      </c>
      <c r="O10" s="11" t="s">
        <v>27</v>
      </c>
      <c r="P10" s="209"/>
      <c r="Q10" s="11" t="s">
        <v>23</v>
      </c>
      <c r="R10" s="11" t="s">
        <v>24</v>
      </c>
      <c r="S10" s="11" t="s">
        <v>25</v>
      </c>
      <c r="T10" s="11" t="s">
        <v>26</v>
      </c>
      <c r="U10" s="11" t="s">
        <v>27</v>
      </c>
      <c r="V10" s="209"/>
      <c r="W10" s="209"/>
      <c r="X10" s="209"/>
    </row>
    <row r="11" spans="1:24" s="2" customFormat="1" ht="75" x14ac:dyDescent="0.25">
      <c r="A11" s="428" t="s">
        <v>630</v>
      </c>
      <c r="B11" s="428" t="s">
        <v>782</v>
      </c>
      <c r="C11" s="87">
        <v>1</v>
      </c>
      <c r="D11" s="87" t="s">
        <v>783</v>
      </c>
      <c r="E11" s="87" t="s">
        <v>784</v>
      </c>
      <c r="F11" s="65" t="s">
        <v>785</v>
      </c>
      <c r="G11" s="14" t="s">
        <v>786</v>
      </c>
      <c r="H11" s="15" t="s">
        <v>787</v>
      </c>
      <c r="I11" s="87" t="s">
        <v>125</v>
      </c>
      <c r="J11" s="87" t="s">
        <v>788</v>
      </c>
      <c r="K11" s="17">
        <v>0.25</v>
      </c>
      <c r="L11" s="17">
        <v>0.25</v>
      </c>
      <c r="M11" s="17">
        <v>0.25</v>
      </c>
      <c r="N11" s="17">
        <v>0.25</v>
      </c>
      <c r="O11" s="17">
        <f>SUM(K11:N11)</f>
        <v>1</v>
      </c>
      <c r="P11" s="209"/>
      <c r="Q11" s="87"/>
      <c r="R11" s="87"/>
      <c r="S11" s="87"/>
      <c r="T11" s="87"/>
      <c r="U11" s="87"/>
      <c r="V11" s="87"/>
      <c r="W11" s="18"/>
      <c r="X11" s="18"/>
    </row>
    <row r="12" spans="1:24" s="2" customFormat="1" ht="75" x14ac:dyDescent="0.25">
      <c r="A12" s="428"/>
      <c r="B12" s="428"/>
      <c r="C12" s="87">
        <v>2</v>
      </c>
      <c r="D12" s="87" t="s">
        <v>789</v>
      </c>
      <c r="E12" s="205" t="s">
        <v>784</v>
      </c>
      <c r="F12" s="65" t="s">
        <v>790</v>
      </c>
      <c r="G12" s="66" t="s">
        <v>791</v>
      </c>
      <c r="H12" s="87" t="s">
        <v>787</v>
      </c>
      <c r="I12" s="87" t="s">
        <v>125</v>
      </c>
      <c r="J12" s="87" t="s">
        <v>792</v>
      </c>
      <c r="K12" s="16">
        <v>0.25</v>
      </c>
      <c r="L12" s="16">
        <v>0.25</v>
      </c>
      <c r="M12" s="16">
        <v>0.25</v>
      </c>
      <c r="N12" s="16">
        <v>0.25</v>
      </c>
      <c r="O12" s="17">
        <f t="shared" ref="O12:O17" si="0">SUM(K12:N12)</f>
        <v>1</v>
      </c>
      <c r="P12" s="209"/>
      <c r="Q12" s="87"/>
      <c r="R12" s="87"/>
      <c r="S12" s="87"/>
      <c r="T12" s="87"/>
      <c r="U12" s="87"/>
      <c r="V12" s="87"/>
      <c r="W12" s="18"/>
      <c r="X12" s="18"/>
    </row>
    <row r="13" spans="1:24" s="2" customFormat="1" ht="90" x14ac:dyDescent="0.25">
      <c r="A13" s="428"/>
      <c r="B13" s="428"/>
      <c r="C13" s="87">
        <v>3</v>
      </c>
      <c r="D13" s="87" t="s">
        <v>793</v>
      </c>
      <c r="E13" s="205" t="s">
        <v>784</v>
      </c>
      <c r="F13" s="65" t="s">
        <v>794</v>
      </c>
      <c r="G13" s="66" t="s">
        <v>795</v>
      </c>
      <c r="H13" s="87" t="s">
        <v>787</v>
      </c>
      <c r="I13" s="87" t="s">
        <v>125</v>
      </c>
      <c r="J13" s="87" t="s">
        <v>796</v>
      </c>
      <c r="K13" s="16">
        <v>0.25</v>
      </c>
      <c r="L13" s="16">
        <v>0.25</v>
      </c>
      <c r="M13" s="16">
        <v>0.25</v>
      </c>
      <c r="N13" s="16">
        <v>0.25</v>
      </c>
      <c r="O13" s="17">
        <f t="shared" si="0"/>
        <v>1</v>
      </c>
      <c r="P13" s="209"/>
      <c r="Q13" s="87"/>
      <c r="R13" s="87"/>
      <c r="S13" s="87"/>
      <c r="T13" s="87"/>
      <c r="U13" s="87"/>
      <c r="V13" s="87"/>
      <c r="W13" s="18"/>
      <c r="X13" s="18"/>
    </row>
    <row r="14" spans="1:24" s="2" customFormat="1" ht="75" x14ac:dyDescent="0.25">
      <c r="A14" s="428"/>
      <c r="B14" s="428"/>
      <c r="C14" s="87">
        <v>4</v>
      </c>
      <c r="D14" s="87" t="s">
        <v>797</v>
      </c>
      <c r="E14" s="205" t="s">
        <v>784</v>
      </c>
      <c r="F14" s="65" t="s">
        <v>798</v>
      </c>
      <c r="G14" s="66" t="s">
        <v>799</v>
      </c>
      <c r="H14" s="87" t="s">
        <v>787</v>
      </c>
      <c r="I14" s="87" t="s">
        <v>125</v>
      </c>
      <c r="J14" s="87" t="s">
        <v>800</v>
      </c>
      <c r="K14" s="16">
        <v>0.25</v>
      </c>
      <c r="L14" s="16">
        <v>0.25</v>
      </c>
      <c r="M14" s="16">
        <v>0.25</v>
      </c>
      <c r="N14" s="16">
        <v>0.25</v>
      </c>
      <c r="O14" s="17">
        <f t="shared" si="0"/>
        <v>1</v>
      </c>
      <c r="P14" s="209"/>
      <c r="Q14" s="87"/>
      <c r="R14" s="87"/>
      <c r="S14" s="87"/>
      <c r="T14" s="87"/>
      <c r="U14" s="87"/>
      <c r="V14" s="87"/>
      <c r="W14" s="18"/>
      <c r="X14" s="18"/>
    </row>
    <row r="15" spans="1:24" s="2" customFormat="1" ht="90" x14ac:dyDescent="0.25">
      <c r="A15" s="428"/>
      <c r="B15" s="428"/>
      <c r="C15" s="87">
        <v>5</v>
      </c>
      <c r="D15" s="87" t="s">
        <v>801</v>
      </c>
      <c r="E15" s="205" t="s">
        <v>784</v>
      </c>
      <c r="F15" s="65" t="s">
        <v>802</v>
      </c>
      <c r="G15" s="66" t="s">
        <v>803</v>
      </c>
      <c r="H15" s="87" t="s">
        <v>787</v>
      </c>
      <c r="I15" s="87" t="s">
        <v>125</v>
      </c>
      <c r="J15" s="87" t="s">
        <v>804</v>
      </c>
      <c r="K15" s="16">
        <v>0.25</v>
      </c>
      <c r="L15" s="16">
        <v>0.25</v>
      </c>
      <c r="M15" s="16">
        <v>0.25</v>
      </c>
      <c r="N15" s="16">
        <v>0.25</v>
      </c>
      <c r="O15" s="17">
        <f>SUM(K15:N15)</f>
        <v>1</v>
      </c>
      <c r="P15" s="209"/>
      <c r="Q15" s="87"/>
      <c r="R15" s="87"/>
      <c r="S15" s="87"/>
      <c r="T15" s="87"/>
      <c r="U15" s="87"/>
      <c r="V15" s="87"/>
      <c r="W15" s="18"/>
      <c r="X15" s="18"/>
    </row>
    <row r="16" spans="1:24" s="2" customFormat="1" ht="90" x14ac:dyDescent="0.25">
      <c r="A16" s="428"/>
      <c r="B16" s="428"/>
      <c r="C16" s="87">
        <v>6</v>
      </c>
      <c r="D16" s="87" t="s">
        <v>805</v>
      </c>
      <c r="E16" s="87" t="s">
        <v>784</v>
      </c>
      <c r="F16" s="65" t="s">
        <v>806</v>
      </c>
      <c r="G16" s="14" t="s">
        <v>807</v>
      </c>
      <c r="H16" s="87" t="s">
        <v>787</v>
      </c>
      <c r="I16" s="87" t="s">
        <v>125</v>
      </c>
      <c r="J16" s="87" t="s">
        <v>808</v>
      </c>
      <c r="K16" s="16">
        <v>0.25</v>
      </c>
      <c r="L16" s="16">
        <v>0.25</v>
      </c>
      <c r="M16" s="16">
        <v>0.25</v>
      </c>
      <c r="N16" s="16">
        <v>0.25</v>
      </c>
      <c r="O16" s="17">
        <f>SUM(K16:N16)</f>
        <v>1</v>
      </c>
      <c r="P16" s="209"/>
      <c r="Q16" s="87"/>
      <c r="R16" s="87"/>
      <c r="S16" s="87"/>
      <c r="T16" s="87"/>
      <c r="U16" s="87"/>
      <c r="V16" s="87"/>
      <c r="W16" s="18"/>
      <c r="X16" s="18"/>
    </row>
    <row r="17" spans="1:24" s="2" customFormat="1" ht="75" x14ac:dyDescent="0.25">
      <c r="A17" s="428"/>
      <c r="B17" s="428"/>
      <c r="C17" s="87">
        <v>7</v>
      </c>
      <c r="D17" s="87" t="s">
        <v>809</v>
      </c>
      <c r="E17" s="87" t="s">
        <v>784</v>
      </c>
      <c r="F17" s="87" t="s">
        <v>810</v>
      </c>
      <c r="G17" s="87" t="s">
        <v>811</v>
      </c>
      <c r="H17" s="87" t="s">
        <v>787</v>
      </c>
      <c r="I17" s="87" t="s">
        <v>125</v>
      </c>
      <c r="J17" s="87" t="s">
        <v>812</v>
      </c>
      <c r="K17" s="16">
        <v>0.25</v>
      </c>
      <c r="L17" s="16">
        <v>0.25</v>
      </c>
      <c r="M17" s="16">
        <v>0.25</v>
      </c>
      <c r="N17" s="16">
        <v>0.25</v>
      </c>
      <c r="O17" s="17">
        <f t="shared" si="0"/>
        <v>1</v>
      </c>
      <c r="P17" s="209"/>
      <c r="Q17" s="87"/>
      <c r="R17" s="87"/>
      <c r="S17" s="87"/>
      <c r="T17" s="87"/>
      <c r="U17" s="87"/>
      <c r="V17" s="87"/>
      <c r="W17" s="18"/>
      <c r="X17" s="18"/>
    </row>
    <row r="18" spans="1:24" s="2" customFormat="1" ht="120" x14ac:dyDescent="0.25">
      <c r="A18" s="428"/>
      <c r="B18" s="428"/>
      <c r="C18" s="87">
        <v>8</v>
      </c>
      <c r="D18" s="87" t="s">
        <v>813</v>
      </c>
      <c r="E18" s="205" t="s">
        <v>784</v>
      </c>
      <c r="F18" s="65" t="s">
        <v>814</v>
      </c>
      <c r="G18" s="66" t="s">
        <v>815</v>
      </c>
      <c r="H18" s="87" t="s">
        <v>787</v>
      </c>
      <c r="I18" s="87" t="s">
        <v>125</v>
      </c>
      <c r="J18" s="87" t="s">
        <v>816</v>
      </c>
      <c r="K18" s="16">
        <v>0.25</v>
      </c>
      <c r="L18" s="16">
        <v>0.25</v>
      </c>
      <c r="M18" s="16">
        <v>0.25</v>
      </c>
      <c r="N18" s="16">
        <v>0.25</v>
      </c>
      <c r="O18" s="17">
        <f>SUM(K18:N18)</f>
        <v>1</v>
      </c>
      <c r="P18" s="209"/>
      <c r="Q18" s="87"/>
      <c r="R18" s="87"/>
      <c r="S18" s="87"/>
      <c r="T18" s="87"/>
      <c r="U18" s="87"/>
      <c r="V18" s="87"/>
      <c r="W18" s="18"/>
      <c r="X18" s="18"/>
    </row>
    <row r="19" spans="1:24" s="2" customFormat="1" ht="135" x14ac:dyDescent="0.25">
      <c r="A19" s="428"/>
      <c r="B19" s="428"/>
      <c r="C19" s="87">
        <v>9</v>
      </c>
      <c r="D19" s="87" t="s">
        <v>817</v>
      </c>
      <c r="E19" s="205" t="s">
        <v>784</v>
      </c>
      <c r="F19" s="65" t="s">
        <v>818</v>
      </c>
      <c r="G19" s="14" t="s">
        <v>819</v>
      </c>
      <c r="H19" s="87" t="s">
        <v>787</v>
      </c>
      <c r="I19" s="87" t="s">
        <v>125</v>
      </c>
      <c r="J19" s="87" t="s">
        <v>820</v>
      </c>
      <c r="K19" s="16">
        <v>0.25</v>
      </c>
      <c r="L19" s="16">
        <v>0.25</v>
      </c>
      <c r="M19" s="16">
        <v>0.25</v>
      </c>
      <c r="N19" s="16">
        <v>0.25</v>
      </c>
      <c r="O19" s="17">
        <f>SUM(K19:N19)</f>
        <v>1</v>
      </c>
      <c r="P19" s="209"/>
      <c r="Q19" s="87"/>
      <c r="R19" s="87"/>
      <c r="S19" s="87"/>
      <c r="T19" s="87"/>
      <c r="U19" s="87"/>
      <c r="V19" s="87"/>
      <c r="W19" s="18"/>
      <c r="X19" s="18"/>
    </row>
    <row r="20" spans="1:24" s="2" customFormat="1" ht="75" x14ac:dyDescent="0.25">
      <c r="A20" s="428"/>
      <c r="B20" s="428"/>
      <c r="C20" s="87">
        <v>10</v>
      </c>
      <c r="D20" s="87" t="s">
        <v>821</v>
      </c>
      <c r="E20" s="205" t="s">
        <v>784</v>
      </c>
      <c r="F20" s="65" t="s">
        <v>822</v>
      </c>
      <c r="G20" s="66" t="s">
        <v>823</v>
      </c>
      <c r="H20" s="87" t="s">
        <v>787</v>
      </c>
      <c r="I20" s="87" t="s">
        <v>125</v>
      </c>
      <c r="J20" s="87" t="s">
        <v>824</v>
      </c>
      <c r="K20" s="16">
        <v>0.25</v>
      </c>
      <c r="L20" s="16">
        <v>0.25</v>
      </c>
      <c r="M20" s="16">
        <v>0.25</v>
      </c>
      <c r="N20" s="16">
        <v>0.25</v>
      </c>
      <c r="O20" s="17">
        <f>SUM(K20:N20)</f>
        <v>1</v>
      </c>
      <c r="P20" s="209"/>
      <c r="Q20" s="87"/>
      <c r="R20" s="87"/>
      <c r="S20" s="87"/>
      <c r="T20" s="87"/>
      <c r="U20" s="87"/>
      <c r="V20" s="87"/>
      <c r="W20" s="18"/>
      <c r="X20" s="18"/>
    </row>
    <row r="21" spans="1:24" s="2" customFormat="1" ht="75" x14ac:dyDescent="0.25">
      <c r="A21" s="428"/>
      <c r="B21" s="428"/>
      <c r="C21" s="87">
        <v>11</v>
      </c>
      <c r="D21" s="87" t="s">
        <v>825</v>
      </c>
      <c r="E21" s="87" t="s">
        <v>784</v>
      </c>
      <c r="F21" s="65" t="s">
        <v>826</v>
      </c>
      <c r="G21" s="66" t="s">
        <v>827</v>
      </c>
      <c r="H21" s="87" t="s">
        <v>787</v>
      </c>
      <c r="I21" s="87" t="s">
        <v>125</v>
      </c>
      <c r="J21" s="87" t="s">
        <v>828</v>
      </c>
      <c r="K21" s="16">
        <v>0</v>
      </c>
      <c r="L21" s="16">
        <v>0.5</v>
      </c>
      <c r="M21" s="16">
        <v>0</v>
      </c>
      <c r="N21" s="16">
        <v>0.5</v>
      </c>
      <c r="O21" s="17">
        <f>SUM(K21:N21)</f>
        <v>1</v>
      </c>
      <c r="P21" s="209"/>
      <c r="Q21" s="87"/>
      <c r="R21" s="87"/>
      <c r="S21" s="87"/>
      <c r="T21" s="87"/>
      <c r="U21" s="87"/>
      <c r="V21" s="87"/>
      <c r="W21" s="18"/>
      <c r="X21" s="18"/>
    </row>
    <row r="22" spans="1:24" s="29" customFormat="1" x14ac:dyDescent="0.25">
      <c r="A22" s="255" t="s">
        <v>54</v>
      </c>
      <c r="B22" s="40" t="s">
        <v>894</v>
      </c>
      <c r="C22" s="260" t="s">
        <v>55</v>
      </c>
      <c r="D22" s="261"/>
      <c r="E22" s="41" t="s">
        <v>56</v>
      </c>
      <c r="F22" s="42"/>
      <c r="G22" s="42"/>
      <c r="H22" s="42"/>
      <c r="I22" s="266" t="s">
        <v>57</v>
      </c>
      <c r="J22" s="247" t="s">
        <v>56</v>
      </c>
      <c r="K22" s="248"/>
      <c r="L22" s="248"/>
      <c r="M22" s="248"/>
      <c r="N22" s="248"/>
      <c r="O22" s="248"/>
      <c r="P22" s="248"/>
      <c r="Q22" s="248"/>
      <c r="R22" s="249"/>
      <c r="S22" s="250" t="s">
        <v>58</v>
      </c>
      <c r="T22" s="250"/>
      <c r="U22" s="250"/>
      <c r="V22" s="251" t="s">
        <v>59</v>
      </c>
      <c r="W22" s="251"/>
      <c r="X22" s="251"/>
    </row>
    <row r="23" spans="1:24" s="29" customFormat="1" ht="28.5" x14ac:dyDescent="0.25">
      <c r="A23" s="255"/>
      <c r="B23" s="40" t="s">
        <v>60</v>
      </c>
      <c r="C23" s="262"/>
      <c r="D23" s="263"/>
      <c r="E23" s="206" t="s">
        <v>910</v>
      </c>
      <c r="F23" s="42"/>
      <c r="G23" s="42"/>
      <c r="H23" s="42"/>
      <c r="I23" s="266"/>
      <c r="J23" s="256" t="s">
        <v>911</v>
      </c>
      <c r="K23" s="252"/>
      <c r="L23" s="252"/>
      <c r="M23" s="252"/>
      <c r="N23" s="252"/>
      <c r="O23" s="252"/>
      <c r="P23" s="252"/>
      <c r="Q23" s="252"/>
      <c r="R23" s="257"/>
      <c r="S23" s="250"/>
      <c r="T23" s="250"/>
      <c r="U23" s="250"/>
      <c r="V23" s="251" t="s">
        <v>912</v>
      </c>
      <c r="W23" s="251"/>
      <c r="X23" s="251"/>
    </row>
    <row r="24" spans="1:24" s="29" customFormat="1" x14ac:dyDescent="0.25">
      <c r="A24" s="255"/>
      <c r="B24" s="40" t="s">
        <v>62</v>
      </c>
      <c r="C24" s="264"/>
      <c r="D24" s="265"/>
      <c r="E24" s="206" t="s">
        <v>913</v>
      </c>
      <c r="F24" s="42"/>
      <c r="G24" s="42"/>
      <c r="H24" s="42"/>
      <c r="I24" s="266"/>
      <c r="J24" s="256" t="s">
        <v>866</v>
      </c>
      <c r="K24" s="252"/>
      <c r="L24" s="252"/>
      <c r="M24" s="252"/>
      <c r="N24" s="252"/>
      <c r="O24" s="252"/>
      <c r="P24" s="252"/>
      <c r="Q24" s="252"/>
      <c r="R24" s="257"/>
      <c r="S24" s="250"/>
      <c r="T24" s="250"/>
      <c r="U24" s="250"/>
      <c r="V24" s="251" t="s">
        <v>914</v>
      </c>
      <c r="W24" s="251"/>
      <c r="X24" s="251"/>
    </row>
  </sheetData>
  <mergeCells count="35">
    <mergeCell ref="A6:X6"/>
    <mergeCell ref="A1:V1"/>
    <mergeCell ref="A2:A5"/>
    <mergeCell ref="B2:W2"/>
    <mergeCell ref="B3:W3"/>
    <mergeCell ref="B4:W5"/>
    <mergeCell ref="Q9:U9"/>
    <mergeCell ref="V9:V10"/>
    <mergeCell ref="W9:W10"/>
    <mergeCell ref="B7:X7"/>
    <mergeCell ref="A9:A10"/>
    <mergeCell ref="B9:B10"/>
    <mergeCell ref="C9:C10"/>
    <mergeCell ref="D9:D10"/>
    <mergeCell ref="E9:E10"/>
    <mergeCell ref="F9:F10"/>
    <mergeCell ref="G9:G10"/>
    <mergeCell ref="H9:H10"/>
    <mergeCell ref="I9:I10"/>
    <mergeCell ref="V23:X23"/>
    <mergeCell ref="J24:R24"/>
    <mergeCell ref="V24:X24"/>
    <mergeCell ref="X9:X10"/>
    <mergeCell ref="A11:A21"/>
    <mergeCell ref="B11:B21"/>
    <mergeCell ref="A22:A24"/>
    <mergeCell ref="C22:D24"/>
    <mergeCell ref="I22:I24"/>
    <mergeCell ref="J22:R22"/>
    <mergeCell ref="S22:U24"/>
    <mergeCell ref="V22:X22"/>
    <mergeCell ref="J23:R23"/>
    <mergeCell ref="J9:J10"/>
    <mergeCell ref="K9:O9"/>
    <mergeCell ref="P9:P2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7D2A-91D7-4FDF-8053-5B5F1684CA9D}">
  <dimension ref="A1:Y17"/>
  <sheetViews>
    <sheetView workbookViewId="0">
      <selection activeCell="E11" sqref="E11"/>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140625" style="1" customWidth="1"/>
    <col min="9" max="9" width="10.85546875" style="1" customWidth="1"/>
    <col min="10" max="10" width="18.8554687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7.28515625" style="1" customWidth="1"/>
    <col min="263" max="263" width="28.5703125" style="1" customWidth="1"/>
    <col min="264" max="264" width="16.140625" style="1" customWidth="1"/>
    <col min="265" max="265" width="10.85546875" style="1" customWidth="1"/>
    <col min="266" max="266" width="18.85546875"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7.28515625" style="1" customWidth="1"/>
    <col min="519" max="519" width="28.5703125" style="1" customWidth="1"/>
    <col min="520" max="520" width="16.140625" style="1" customWidth="1"/>
    <col min="521" max="521" width="10.85546875" style="1" customWidth="1"/>
    <col min="522" max="522" width="18.85546875"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7.28515625" style="1" customWidth="1"/>
    <col min="775" max="775" width="28.5703125" style="1" customWidth="1"/>
    <col min="776" max="776" width="16.140625" style="1" customWidth="1"/>
    <col min="777" max="777" width="10.85546875" style="1" customWidth="1"/>
    <col min="778" max="778" width="18.85546875"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7.28515625" style="1" customWidth="1"/>
    <col min="1031" max="1031" width="28.5703125" style="1" customWidth="1"/>
    <col min="1032" max="1032" width="16.140625" style="1" customWidth="1"/>
    <col min="1033" max="1033" width="10.85546875" style="1" customWidth="1"/>
    <col min="1034" max="1034" width="18.85546875"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7.28515625" style="1" customWidth="1"/>
    <col min="1287" max="1287" width="28.5703125" style="1" customWidth="1"/>
    <col min="1288" max="1288" width="16.140625" style="1" customWidth="1"/>
    <col min="1289" max="1289" width="10.85546875" style="1" customWidth="1"/>
    <col min="1290" max="1290" width="18.85546875"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7.28515625" style="1" customWidth="1"/>
    <col min="1543" max="1543" width="28.5703125" style="1" customWidth="1"/>
    <col min="1544" max="1544" width="16.140625" style="1" customWidth="1"/>
    <col min="1545" max="1545" width="10.85546875" style="1" customWidth="1"/>
    <col min="1546" max="1546" width="18.85546875"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7.28515625" style="1" customWidth="1"/>
    <col min="1799" max="1799" width="28.5703125" style="1" customWidth="1"/>
    <col min="1800" max="1800" width="16.140625" style="1" customWidth="1"/>
    <col min="1801" max="1801" width="10.85546875" style="1" customWidth="1"/>
    <col min="1802" max="1802" width="18.85546875"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7.28515625" style="1" customWidth="1"/>
    <col min="2055" max="2055" width="28.5703125" style="1" customWidth="1"/>
    <col min="2056" max="2056" width="16.140625" style="1" customWidth="1"/>
    <col min="2057" max="2057" width="10.85546875" style="1" customWidth="1"/>
    <col min="2058" max="2058" width="18.85546875"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7.28515625" style="1" customWidth="1"/>
    <col min="2311" max="2311" width="28.5703125" style="1" customWidth="1"/>
    <col min="2312" max="2312" width="16.140625" style="1" customWidth="1"/>
    <col min="2313" max="2313" width="10.85546875" style="1" customWidth="1"/>
    <col min="2314" max="2314" width="18.85546875"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7.28515625" style="1" customWidth="1"/>
    <col min="2567" max="2567" width="28.5703125" style="1" customWidth="1"/>
    <col min="2568" max="2568" width="16.140625" style="1" customWidth="1"/>
    <col min="2569" max="2569" width="10.85546875" style="1" customWidth="1"/>
    <col min="2570" max="2570" width="18.85546875"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7.28515625" style="1" customWidth="1"/>
    <col min="2823" max="2823" width="28.5703125" style="1" customWidth="1"/>
    <col min="2824" max="2824" width="16.140625" style="1" customWidth="1"/>
    <col min="2825" max="2825" width="10.85546875" style="1" customWidth="1"/>
    <col min="2826" max="2826" width="18.85546875"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7.28515625" style="1" customWidth="1"/>
    <col min="3079" max="3079" width="28.5703125" style="1" customWidth="1"/>
    <col min="3080" max="3080" width="16.140625" style="1" customWidth="1"/>
    <col min="3081" max="3081" width="10.85546875" style="1" customWidth="1"/>
    <col min="3082" max="3082" width="18.85546875"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7.28515625" style="1" customWidth="1"/>
    <col min="3335" max="3335" width="28.5703125" style="1" customWidth="1"/>
    <col min="3336" max="3336" width="16.140625" style="1" customWidth="1"/>
    <col min="3337" max="3337" width="10.85546875" style="1" customWidth="1"/>
    <col min="3338" max="3338" width="18.85546875"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7.28515625" style="1" customWidth="1"/>
    <col min="3591" max="3591" width="28.5703125" style="1" customWidth="1"/>
    <col min="3592" max="3592" width="16.140625" style="1" customWidth="1"/>
    <col min="3593" max="3593" width="10.85546875" style="1" customWidth="1"/>
    <col min="3594" max="3594" width="18.85546875"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7.28515625" style="1" customWidth="1"/>
    <col min="3847" max="3847" width="28.5703125" style="1" customWidth="1"/>
    <col min="3848" max="3848" width="16.140625" style="1" customWidth="1"/>
    <col min="3849" max="3849" width="10.85546875" style="1" customWidth="1"/>
    <col min="3850" max="3850" width="18.85546875"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7.28515625" style="1" customWidth="1"/>
    <col min="4103" max="4103" width="28.5703125" style="1" customWidth="1"/>
    <col min="4104" max="4104" width="16.140625" style="1" customWidth="1"/>
    <col min="4105" max="4105" width="10.85546875" style="1" customWidth="1"/>
    <col min="4106" max="4106" width="18.85546875"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7.28515625" style="1" customWidth="1"/>
    <col min="4359" max="4359" width="28.5703125" style="1" customWidth="1"/>
    <col min="4360" max="4360" width="16.140625" style="1" customWidth="1"/>
    <col min="4361" max="4361" width="10.85546875" style="1" customWidth="1"/>
    <col min="4362" max="4362" width="18.85546875"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7.28515625" style="1" customWidth="1"/>
    <col min="4615" max="4615" width="28.5703125" style="1" customWidth="1"/>
    <col min="4616" max="4616" width="16.140625" style="1" customWidth="1"/>
    <col min="4617" max="4617" width="10.85546875" style="1" customWidth="1"/>
    <col min="4618" max="4618" width="18.85546875"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7.28515625" style="1" customWidth="1"/>
    <col min="4871" max="4871" width="28.5703125" style="1" customWidth="1"/>
    <col min="4872" max="4872" width="16.140625" style="1" customWidth="1"/>
    <col min="4873" max="4873" width="10.85546875" style="1" customWidth="1"/>
    <col min="4874" max="4874" width="18.85546875"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7.28515625" style="1" customWidth="1"/>
    <col min="5127" max="5127" width="28.5703125" style="1" customWidth="1"/>
    <col min="5128" max="5128" width="16.140625" style="1" customWidth="1"/>
    <col min="5129" max="5129" width="10.85546875" style="1" customWidth="1"/>
    <col min="5130" max="5130" width="18.85546875"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7.28515625" style="1" customWidth="1"/>
    <col min="5383" max="5383" width="28.5703125" style="1" customWidth="1"/>
    <col min="5384" max="5384" width="16.140625" style="1" customWidth="1"/>
    <col min="5385" max="5385" width="10.85546875" style="1" customWidth="1"/>
    <col min="5386" max="5386" width="18.85546875"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7.28515625" style="1" customWidth="1"/>
    <col min="5639" max="5639" width="28.5703125" style="1" customWidth="1"/>
    <col min="5640" max="5640" width="16.140625" style="1" customWidth="1"/>
    <col min="5641" max="5641" width="10.85546875" style="1" customWidth="1"/>
    <col min="5642" max="5642" width="18.85546875"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7.28515625" style="1" customWidth="1"/>
    <col min="5895" max="5895" width="28.5703125" style="1" customWidth="1"/>
    <col min="5896" max="5896" width="16.140625" style="1" customWidth="1"/>
    <col min="5897" max="5897" width="10.85546875" style="1" customWidth="1"/>
    <col min="5898" max="5898" width="18.85546875"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7.28515625" style="1" customWidth="1"/>
    <col min="6151" max="6151" width="28.5703125" style="1" customWidth="1"/>
    <col min="6152" max="6152" width="16.140625" style="1" customWidth="1"/>
    <col min="6153" max="6153" width="10.85546875" style="1" customWidth="1"/>
    <col min="6154" max="6154" width="18.85546875"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7.28515625" style="1" customWidth="1"/>
    <col min="6407" max="6407" width="28.5703125" style="1" customWidth="1"/>
    <col min="6408" max="6408" width="16.140625" style="1" customWidth="1"/>
    <col min="6409" max="6409" width="10.85546875" style="1" customWidth="1"/>
    <col min="6410" max="6410" width="18.85546875"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7.28515625" style="1" customWidth="1"/>
    <col min="6663" max="6663" width="28.5703125" style="1" customWidth="1"/>
    <col min="6664" max="6664" width="16.140625" style="1" customWidth="1"/>
    <col min="6665" max="6665" width="10.85546875" style="1" customWidth="1"/>
    <col min="6666" max="6666" width="18.85546875"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7.28515625" style="1" customWidth="1"/>
    <col min="6919" max="6919" width="28.5703125" style="1" customWidth="1"/>
    <col min="6920" max="6920" width="16.140625" style="1" customWidth="1"/>
    <col min="6921" max="6921" width="10.85546875" style="1" customWidth="1"/>
    <col min="6922" max="6922" width="18.85546875"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7.28515625" style="1" customWidth="1"/>
    <col min="7175" max="7175" width="28.5703125" style="1" customWidth="1"/>
    <col min="7176" max="7176" width="16.140625" style="1" customWidth="1"/>
    <col min="7177" max="7177" width="10.85546875" style="1" customWidth="1"/>
    <col min="7178" max="7178" width="18.85546875"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7.28515625" style="1" customWidth="1"/>
    <col min="7431" max="7431" width="28.5703125" style="1" customWidth="1"/>
    <col min="7432" max="7432" width="16.140625" style="1" customWidth="1"/>
    <col min="7433" max="7433" width="10.85546875" style="1" customWidth="1"/>
    <col min="7434" max="7434" width="18.85546875"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7.28515625" style="1" customWidth="1"/>
    <col min="7687" max="7687" width="28.5703125" style="1" customWidth="1"/>
    <col min="7688" max="7688" width="16.140625" style="1" customWidth="1"/>
    <col min="7689" max="7689" width="10.85546875" style="1" customWidth="1"/>
    <col min="7690" max="7690" width="18.85546875"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7.28515625" style="1" customWidth="1"/>
    <col min="7943" max="7943" width="28.5703125" style="1" customWidth="1"/>
    <col min="7944" max="7944" width="16.140625" style="1" customWidth="1"/>
    <col min="7945" max="7945" width="10.85546875" style="1" customWidth="1"/>
    <col min="7946" max="7946" width="18.85546875"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7.28515625" style="1" customWidth="1"/>
    <col min="8199" max="8199" width="28.5703125" style="1" customWidth="1"/>
    <col min="8200" max="8200" width="16.140625" style="1" customWidth="1"/>
    <col min="8201" max="8201" width="10.85546875" style="1" customWidth="1"/>
    <col min="8202" max="8202" width="18.85546875"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7.28515625" style="1" customWidth="1"/>
    <col min="8455" max="8455" width="28.5703125" style="1" customWidth="1"/>
    <col min="8456" max="8456" width="16.140625" style="1" customWidth="1"/>
    <col min="8457" max="8457" width="10.85546875" style="1" customWidth="1"/>
    <col min="8458" max="8458" width="18.85546875"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7.28515625" style="1" customWidth="1"/>
    <col min="8711" max="8711" width="28.5703125" style="1" customWidth="1"/>
    <col min="8712" max="8712" width="16.140625" style="1" customWidth="1"/>
    <col min="8713" max="8713" width="10.85546875" style="1" customWidth="1"/>
    <col min="8714" max="8714" width="18.85546875"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7.28515625" style="1" customWidth="1"/>
    <col min="8967" max="8967" width="28.5703125" style="1" customWidth="1"/>
    <col min="8968" max="8968" width="16.140625" style="1" customWidth="1"/>
    <col min="8969" max="8969" width="10.85546875" style="1" customWidth="1"/>
    <col min="8970" max="8970" width="18.85546875"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7.28515625" style="1" customWidth="1"/>
    <col min="9223" max="9223" width="28.5703125" style="1" customWidth="1"/>
    <col min="9224" max="9224" width="16.140625" style="1" customWidth="1"/>
    <col min="9225" max="9225" width="10.85546875" style="1" customWidth="1"/>
    <col min="9226" max="9226" width="18.85546875"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7.28515625" style="1" customWidth="1"/>
    <col min="9479" max="9479" width="28.5703125" style="1" customWidth="1"/>
    <col min="9480" max="9480" width="16.140625" style="1" customWidth="1"/>
    <col min="9481" max="9481" width="10.85546875" style="1" customWidth="1"/>
    <col min="9482" max="9482" width="18.85546875"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7.28515625" style="1" customWidth="1"/>
    <col min="9735" max="9735" width="28.5703125" style="1" customWidth="1"/>
    <col min="9736" max="9736" width="16.140625" style="1" customWidth="1"/>
    <col min="9737" max="9737" width="10.85546875" style="1" customWidth="1"/>
    <col min="9738" max="9738" width="18.85546875"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7.28515625" style="1" customWidth="1"/>
    <col min="9991" max="9991" width="28.5703125" style="1" customWidth="1"/>
    <col min="9992" max="9992" width="16.140625" style="1" customWidth="1"/>
    <col min="9993" max="9993" width="10.85546875" style="1" customWidth="1"/>
    <col min="9994" max="9994" width="18.85546875"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28515625" style="1" customWidth="1"/>
    <col min="10247" max="10247" width="28.5703125" style="1" customWidth="1"/>
    <col min="10248" max="10248" width="16.140625" style="1" customWidth="1"/>
    <col min="10249" max="10249" width="10.85546875" style="1" customWidth="1"/>
    <col min="10250" max="10250" width="18.85546875"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28515625" style="1" customWidth="1"/>
    <col min="10503" max="10503" width="28.5703125" style="1" customWidth="1"/>
    <col min="10504" max="10504" width="16.140625" style="1" customWidth="1"/>
    <col min="10505" max="10505" width="10.85546875" style="1" customWidth="1"/>
    <col min="10506" max="10506" width="18.85546875"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28515625" style="1" customWidth="1"/>
    <col min="10759" max="10759" width="28.5703125" style="1" customWidth="1"/>
    <col min="10760" max="10760" width="16.140625" style="1" customWidth="1"/>
    <col min="10761" max="10761" width="10.85546875" style="1" customWidth="1"/>
    <col min="10762" max="10762" width="18.85546875"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28515625" style="1" customWidth="1"/>
    <col min="11015" max="11015" width="28.5703125" style="1" customWidth="1"/>
    <col min="11016" max="11016" width="16.140625" style="1" customWidth="1"/>
    <col min="11017" max="11017" width="10.85546875" style="1" customWidth="1"/>
    <col min="11018" max="11018" width="18.85546875"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28515625" style="1" customWidth="1"/>
    <col min="11271" max="11271" width="28.5703125" style="1" customWidth="1"/>
    <col min="11272" max="11272" width="16.140625" style="1" customWidth="1"/>
    <col min="11273" max="11273" width="10.85546875" style="1" customWidth="1"/>
    <col min="11274" max="11274" width="18.85546875"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28515625" style="1" customWidth="1"/>
    <col min="11527" max="11527" width="28.5703125" style="1" customWidth="1"/>
    <col min="11528" max="11528" width="16.140625" style="1" customWidth="1"/>
    <col min="11529" max="11529" width="10.85546875" style="1" customWidth="1"/>
    <col min="11530" max="11530" width="18.85546875"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28515625" style="1" customWidth="1"/>
    <col min="11783" max="11783" width="28.5703125" style="1" customWidth="1"/>
    <col min="11784" max="11784" width="16.140625" style="1" customWidth="1"/>
    <col min="11785" max="11785" width="10.85546875" style="1" customWidth="1"/>
    <col min="11786" max="11786" width="18.85546875"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28515625" style="1" customWidth="1"/>
    <col min="12039" max="12039" width="28.5703125" style="1" customWidth="1"/>
    <col min="12040" max="12040" width="16.140625" style="1" customWidth="1"/>
    <col min="12041" max="12041" width="10.85546875" style="1" customWidth="1"/>
    <col min="12042" max="12042" width="18.85546875"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28515625" style="1" customWidth="1"/>
    <col min="12295" max="12295" width="28.5703125" style="1" customWidth="1"/>
    <col min="12296" max="12296" width="16.140625" style="1" customWidth="1"/>
    <col min="12297" max="12297" width="10.85546875" style="1" customWidth="1"/>
    <col min="12298" max="12298" width="18.85546875"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28515625" style="1" customWidth="1"/>
    <col min="12551" max="12551" width="28.5703125" style="1" customWidth="1"/>
    <col min="12552" max="12552" width="16.140625" style="1" customWidth="1"/>
    <col min="12553" max="12553" width="10.85546875" style="1" customWidth="1"/>
    <col min="12554" max="12554" width="18.85546875"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28515625" style="1" customWidth="1"/>
    <col min="12807" max="12807" width="28.5703125" style="1" customWidth="1"/>
    <col min="12808" max="12808" width="16.140625" style="1" customWidth="1"/>
    <col min="12809" max="12809" width="10.85546875" style="1" customWidth="1"/>
    <col min="12810" max="12810" width="18.85546875"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28515625" style="1" customWidth="1"/>
    <col min="13063" max="13063" width="28.5703125" style="1" customWidth="1"/>
    <col min="13064" max="13064" width="16.140625" style="1" customWidth="1"/>
    <col min="13065" max="13065" width="10.85546875" style="1" customWidth="1"/>
    <col min="13066" max="13066" width="18.85546875"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28515625" style="1" customWidth="1"/>
    <col min="13319" max="13319" width="28.5703125" style="1" customWidth="1"/>
    <col min="13320" max="13320" width="16.140625" style="1" customWidth="1"/>
    <col min="13321" max="13321" width="10.85546875" style="1" customWidth="1"/>
    <col min="13322" max="13322" width="18.85546875"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28515625" style="1" customWidth="1"/>
    <col min="13575" max="13575" width="28.5703125" style="1" customWidth="1"/>
    <col min="13576" max="13576" width="16.140625" style="1" customWidth="1"/>
    <col min="13577" max="13577" width="10.85546875" style="1" customWidth="1"/>
    <col min="13578" max="13578" width="18.85546875"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28515625" style="1" customWidth="1"/>
    <col min="13831" max="13831" width="28.5703125" style="1" customWidth="1"/>
    <col min="13832" max="13832" width="16.140625" style="1" customWidth="1"/>
    <col min="13833" max="13833" width="10.85546875" style="1" customWidth="1"/>
    <col min="13834" max="13834" width="18.85546875"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28515625" style="1" customWidth="1"/>
    <col min="14087" max="14087" width="28.5703125" style="1" customWidth="1"/>
    <col min="14088" max="14088" width="16.140625" style="1" customWidth="1"/>
    <col min="14089" max="14089" width="10.85546875" style="1" customWidth="1"/>
    <col min="14090" max="14090" width="18.85546875"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28515625" style="1" customWidth="1"/>
    <col min="14343" max="14343" width="28.5703125" style="1" customWidth="1"/>
    <col min="14344" max="14344" width="16.140625" style="1" customWidth="1"/>
    <col min="14345" max="14345" width="10.85546875" style="1" customWidth="1"/>
    <col min="14346" max="14346" width="18.85546875"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28515625" style="1" customWidth="1"/>
    <col min="14599" max="14599" width="28.5703125" style="1" customWidth="1"/>
    <col min="14600" max="14600" width="16.140625" style="1" customWidth="1"/>
    <col min="14601" max="14601" width="10.85546875" style="1" customWidth="1"/>
    <col min="14602" max="14602" width="18.85546875"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28515625" style="1" customWidth="1"/>
    <col min="14855" max="14855" width="28.5703125" style="1" customWidth="1"/>
    <col min="14856" max="14856" width="16.140625" style="1" customWidth="1"/>
    <col min="14857" max="14857" width="10.85546875" style="1" customWidth="1"/>
    <col min="14858" max="14858" width="18.85546875"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28515625" style="1" customWidth="1"/>
    <col min="15111" max="15111" width="28.5703125" style="1" customWidth="1"/>
    <col min="15112" max="15112" width="16.140625" style="1" customWidth="1"/>
    <col min="15113" max="15113" width="10.85546875" style="1" customWidth="1"/>
    <col min="15114" max="15114" width="18.85546875"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28515625" style="1" customWidth="1"/>
    <col min="15367" max="15367" width="28.5703125" style="1" customWidth="1"/>
    <col min="15368" max="15368" width="16.140625" style="1" customWidth="1"/>
    <col min="15369" max="15369" width="10.85546875" style="1" customWidth="1"/>
    <col min="15370" max="15370" width="18.85546875"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28515625" style="1" customWidth="1"/>
    <col min="15623" max="15623" width="28.5703125" style="1" customWidth="1"/>
    <col min="15624" max="15624" width="16.140625" style="1" customWidth="1"/>
    <col min="15625" max="15625" width="10.85546875" style="1" customWidth="1"/>
    <col min="15626" max="15626" width="18.85546875"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28515625" style="1" customWidth="1"/>
    <col min="15879" max="15879" width="28.5703125" style="1" customWidth="1"/>
    <col min="15880" max="15880" width="16.140625" style="1" customWidth="1"/>
    <col min="15881" max="15881" width="10.85546875" style="1" customWidth="1"/>
    <col min="15882" max="15882" width="18.85546875"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28515625" style="1" customWidth="1"/>
    <col min="16135" max="16135" width="28.5703125" style="1" customWidth="1"/>
    <col min="16136" max="16136" width="16.140625" style="1" customWidth="1"/>
    <col min="16137" max="16137" width="10.85546875" style="1" customWidth="1"/>
    <col min="16138" max="16138" width="18.85546875"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5"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5"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5"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5"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5"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5"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5" ht="15.95" customHeight="1" thickBot="1" x14ac:dyDescent="0.3">
      <c r="A7" s="9" t="s">
        <v>7</v>
      </c>
      <c r="B7" s="229" t="s">
        <v>887</v>
      </c>
      <c r="C7" s="230"/>
      <c r="D7" s="230"/>
      <c r="E7" s="230"/>
      <c r="F7" s="230"/>
      <c r="G7" s="230"/>
      <c r="H7" s="230"/>
      <c r="I7" s="230"/>
      <c r="J7" s="230"/>
      <c r="K7" s="230"/>
      <c r="L7" s="230"/>
      <c r="M7" s="230"/>
      <c r="N7" s="230"/>
      <c r="O7" s="230"/>
      <c r="P7" s="230"/>
      <c r="Q7" s="230"/>
      <c r="R7" s="230"/>
      <c r="S7" s="230"/>
      <c r="T7" s="230"/>
      <c r="U7" s="230"/>
      <c r="V7" s="230"/>
      <c r="W7" s="230"/>
      <c r="X7" s="231"/>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5" ht="42.7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row>
    <row r="11" spans="1:25" ht="105" x14ac:dyDescent="0.25">
      <c r="A11" s="208" t="s">
        <v>29</v>
      </c>
      <c r="B11" s="216" t="s">
        <v>829</v>
      </c>
      <c r="C11" s="22">
        <v>1</v>
      </c>
      <c r="D11" s="22" t="s">
        <v>830</v>
      </c>
      <c r="E11" s="22" t="s">
        <v>831</v>
      </c>
      <c r="F11" s="22" t="s">
        <v>832</v>
      </c>
      <c r="G11" s="47" t="s">
        <v>833</v>
      </c>
      <c r="H11" s="36">
        <v>1</v>
      </c>
      <c r="I11" s="22" t="s">
        <v>125</v>
      </c>
      <c r="J11" s="22" t="s">
        <v>834</v>
      </c>
      <c r="K11" s="36">
        <f>11/22</f>
        <v>0.5</v>
      </c>
      <c r="L11" s="36">
        <f>3/22</f>
        <v>0.13636363636363635</v>
      </c>
      <c r="M11" s="36">
        <f>4/22</f>
        <v>0.18181818181818182</v>
      </c>
      <c r="N11" s="36">
        <f>4/22</f>
        <v>0.18181818181818182</v>
      </c>
      <c r="O11" s="36">
        <f>SUM(K11:N11)</f>
        <v>1</v>
      </c>
      <c r="P11" s="209"/>
      <c r="Q11" s="22"/>
      <c r="R11" s="22"/>
      <c r="S11" s="22"/>
      <c r="T11" s="22"/>
      <c r="U11" s="22"/>
      <c r="V11" s="22"/>
      <c r="W11" s="23"/>
      <c r="X11" s="23"/>
    </row>
    <row r="12" spans="1:25" ht="90" x14ac:dyDescent="0.25">
      <c r="A12" s="208"/>
      <c r="B12" s="217"/>
      <c r="C12" s="22">
        <v>2</v>
      </c>
      <c r="D12" s="22" t="s">
        <v>835</v>
      </c>
      <c r="E12" s="22" t="s">
        <v>831</v>
      </c>
      <c r="F12" s="22" t="s">
        <v>836</v>
      </c>
      <c r="G12" s="47" t="s">
        <v>837</v>
      </c>
      <c r="H12" s="36">
        <v>1</v>
      </c>
      <c r="I12" s="22" t="s">
        <v>125</v>
      </c>
      <c r="J12" s="22" t="s">
        <v>838</v>
      </c>
      <c r="K12" s="36">
        <f>0/17</f>
        <v>0</v>
      </c>
      <c r="L12" s="36">
        <f>4/17</f>
        <v>0.23529411764705882</v>
      </c>
      <c r="M12" s="36">
        <f>5/17</f>
        <v>0.29411764705882354</v>
      </c>
      <c r="N12" s="36">
        <f>8/17</f>
        <v>0.47058823529411764</v>
      </c>
      <c r="O12" s="16">
        <f>SUM(K12:N12)</f>
        <v>1</v>
      </c>
      <c r="P12" s="209"/>
      <c r="Q12" s="22"/>
      <c r="R12" s="22"/>
      <c r="S12" s="22"/>
      <c r="T12" s="22"/>
      <c r="U12" s="22"/>
      <c r="V12" s="22"/>
      <c r="W12" s="23"/>
      <c r="X12" s="23"/>
    </row>
    <row r="13" spans="1:25" ht="45" x14ac:dyDescent="0.25">
      <c r="A13" s="208"/>
      <c r="B13" s="217"/>
      <c r="C13" s="22">
        <v>3</v>
      </c>
      <c r="D13" s="22" t="s">
        <v>839</v>
      </c>
      <c r="E13" s="22" t="s">
        <v>831</v>
      </c>
      <c r="F13" s="22" t="s">
        <v>840</v>
      </c>
      <c r="G13" s="22" t="s">
        <v>841</v>
      </c>
      <c r="H13" s="36">
        <v>1</v>
      </c>
      <c r="I13" s="22" t="s">
        <v>125</v>
      </c>
      <c r="J13" s="22" t="s">
        <v>842</v>
      </c>
      <c r="K13" s="36">
        <v>0.24299999999999999</v>
      </c>
      <c r="L13" s="36">
        <v>0.42899999999999999</v>
      </c>
      <c r="M13" s="36">
        <v>0.193</v>
      </c>
      <c r="N13" s="36">
        <v>0.13600000000000001</v>
      </c>
      <c r="O13" s="16">
        <f>SUM(K13:N13)</f>
        <v>1.0009999999999999</v>
      </c>
      <c r="P13" s="209"/>
      <c r="Q13" s="22"/>
      <c r="R13" s="22"/>
      <c r="S13" s="22"/>
      <c r="T13" s="22"/>
      <c r="U13" s="22"/>
      <c r="V13" s="22"/>
      <c r="W13" s="23"/>
      <c r="X13" s="23"/>
    </row>
    <row r="14" spans="1:25" ht="285" x14ac:dyDescent="0.25">
      <c r="A14" s="208"/>
      <c r="B14" s="218"/>
      <c r="C14" s="22">
        <v>4</v>
      </c>
      <c r="D14" s="22" t="s">
        <v>843</v>
      </c>
      <c r="E14" s="22" t="s">
        <v>831</v>
      </c>
      <c r="F14" s="22" t="s">
        <v>844</v>
      </c>
      <c r="G14" s="22" t="s">
        <v>845</v>
      </c>
      <c r="H14" s="36">
        <v>1</v>
      </c>
      <c r="I14" s="22" t="s">
        <v>125</v>
      </c>
      <c r="J14" s="22" t="s">
        <v>846</v>
      </c>
      <c r="K14" s="36">
        <v>0.25</v>
      </c>
      <c r="L14" s="36">
        <v>0.25</v>
      </c>
      <c r="M14" s="36">
        <v>0.25</v>
      </c>
      <c r="N14" s="36">
        <v>0.25</v>
      </c>
      <c r="O14" s="36">
        <f>SUM(K14:N14)</f>
        <v>1</v>
      </c>
      <c r="P14" s="209"/>
      <c r="Q14" s="22"/>
      <c r="R14" s="22"/>
      <c r="S14" s="22"/>
      <c r="T14" s="22"/>
      <c r="U14" s="22"/>
      <c r="V14" s="22"/>
      <c r="W14" s="23"/>
      <c r="X14" s="23"/>
    </row>
    <row r="15" spans="1:25" s="3" customFormat="1" x14ac:dyDescent="0.25">
      <c r="A15" s="209" t="s">
        <v>54</v>
      </c>
      <c r="B15" s="24" t="s">
        <v>895</v>
      </c>
      <c r="C15" s="210" t="s">
        <v>55</v>
      </c>
      <c r="D15" s="211"/>
      <c r="E15" s="25" t="s">
        <v>56</v>
      </c>
      <c r="F15" s="343"/>
      <c r="G15" s="343"/>
      <c r="H15" s="403"/>
      <c r="I15" s="219" t="s">
        <v>57</v>
      </c>
      <c r="J15" s="220" t="s">
        <v>56</v>
      </c>
      <c r="K15" s="221"/>
      <c r="L15" s="221"/>
      <c r="M15" s="221"/>
      <c r="N15" s="221"/>
      <c r="O15" s="221"/>
      <c r="P15" s="221"/>
      <c r="Q15" s="221"/>
      <c r="R15" s="222"/>
      <c r="S15" s="223" t="s">
        <v>58</v>
      </c>
      <c r="T15" s="223"/>
      <c r="U15" s="223"/>
      <c r="V15" s="224" t="s">
        <v>59</v>
      </c>
      <c r="W15" s="224"/>
      <c r="X15" s="224"/>
      <c r="Y15" s="1"/>
    </row>
    <row r="16" spans="1:25" s="3" customFormat="1" ht="28.5" x14ac:dyDescent="0.25">
      <c r="A16" s="209"/>
      <c r="B16" s="24" t="s">
        <v>60</v>
      </c>
      <c r="C16" s="212"/>
      <c r="D16" s="213"/>
      <c r="E16" s="25" t="s">
        <v>61</v>
      </c>
      <c r="F16" s="343" t="s">
        <v>847</v>
      </c>
      <c r="G16" s="343"/>
      <c r="H16" s="403"/>
      <c r="I16" s="219"/>
      <c r="J16" s="226" t="s">
        <v>848</v>
      </c>
      <c r="K16" s="227"/>
      <c r="L16" s="227"/>
      <c r="M16" s="227"/>
      <c r="N16" s="227"/>
      <c r="O16" s="227"/>
      <c r="P16" s="227"/>
      <c r="Q16" s="227"/>
      <c r="R16" s="228"/>
      <c r="S16" s="223"/>
      <c r="T16" s="223"/>
      <c r="U16" s="223"/>
      <c r="V16" s="224" t="s">
        <v>61</v>
      </c>
      <c r="W16" s="224"/>
      <c r="X16" s="224"/>
      <c r="Y16" s="1"/>
    </row>
    <row r="17" spans="1:25" s="3" customFormat="1" x14ac:dyDescent="0.25">
      <c r="A17" s="209"/>
      <c r="B17" s="24" t="s">
        <v>62</v>
      </c>
      <c r="C17" s="214"/>
      <c r="D17" s="215"/>
      <c r="E17" s="25" t="s">
        <v>63</v>
      </c>
      <c r="F17" s="343" t="s">
        <v>849</v>
      </c>
      <c r="G17" s="343"/>
      <c r="H17" s="403"/>
      <c r="I17" s="219"/>
      <c r="J17" s="226" t="s">
        <v>850</v>
      </c>
      <c r="K17" s="227"/>
      <c r="L17" s="227"/>
      <c r="M17" s="227"/>
      <c r="N17" s="227"/>
      <c r="O17" s="227"/>
      <c r="P17" s="227"/>
      <c r="Q17" s="227"/>
      <c r="R17" s="228"/>
      <c r="S17" s="223"/>
      <c r="T17" s="223"/>
      <c r="U17" s="223"/>
      <c r="V17" s="224" t="s">
        <v>64</v>
      </c>
      <c r="W17" s="224"/>
      <c r="X17" s="224"/>
      <c r="Y17" s="1"/>
    </row>
  </sheetData>
  <mergeCells count="38">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4"/>
    <mergeCell ref="B11:B14"/>
    <mergeCell ref="A15:A17"/>
    <mergeCell ref="C15:D17"/>
    <mergeCell ref="F15:H15"/>
    <mergeCell ref="F16:H16"/>
    <mergeCell ref="F17:H17"/>
    <mergeCell ref="I15:I17"/>
    <mergeCell ref="J15:R15"/>
    <mergeCell ref="S15:U17"/>
    <mergeCell ref="V15:X15"/>
    <mergeCell ref="J9:J10"/>
    <mergeCell ref="K9:O9"/>
    <mergeCell ref="P9:P14"/>
    <mergeCell ref="Q9:U9"/>
    <mergeCell ref="V9:V10"/>
    <mergeCell ref="W9:W10"/>
    <mergeCell ref="J16:R16"/>
    <mergeCell ref="V16:X16"/>
    <mergeCell ref="J17:R17"/>
    <mergeCell ref="V17:X17"/>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B35-33D1-4B4C-BBCD-C5C310B2FE09}">
  <dimension ref="A1:Y19"/>
  <sheetViews>
    <sheetView workbookViewId="0">
      <selection activeCell="B7" sqref="B7:X7"/>
    </sheetView>
  </sheetViews>
  <sheetFormatPr baseColWidth="10" defaultRowHeight="15" x14ac:dyDescent="0.25"/>
  <cols>
    <col min="1" max="1" width="17.7109375" style="1" customWidth="1"/>
    <col min="2" max="2" width="18.85546875" style="1" customWidth="1"/>
    <col min="3" max="3" width="5.5703125" style="1" customWidth="1"/>
    <col min="4" max="4" width="25.85546875" style="1" customWidth="1"/>
    <col min="5" max="5" width="23.85546875" style="1" bestFit="1" customWidth="1"/>
    <col min="6" max="6" width="17.28515625" style="1" customWidth="1"/>
    <col min="7" max="7" width="28.7109375" style="1" customWidth="1"/>
    <col min="8" max="8" width="16" style="1" customWidth="1"/>
    <col min="9" max="9" width="10.7109375" style="1" customWidth="1"/>
    <col min="10" max="10" width="18.85546875" style="1" customWidth="1"/>
    <col min="11" max="14" width="5.7109375" style="1" customWidth="1"/>
    <col min="15" max="15" width="7.7109375" style="1" customWidth="1"/>
    <col min="16" max="16" width="1.28515625" style="4" customWidth="1"/>
    <col min="17" max="20" width="6.140625" style="1" customWidth="1"/>
    <col min="21" max="21" width="7.85546875" style="1" customWidth="1"/>
    <col min="22" max="22" width="34" style="1" customWidth="1"/>
    <col min="23" max="24" width="25.42578125" style="1" customWidth="1"/>
    <col min="25" max="256" width="11.42578125" style="1"/>
    <col min="257" max="257" width="17.7109375" style="1" customWidth="1"/>
    <col min="258" max="258" width="18.85546875" style="1" customWidth="1"/>
    <col min="259" max="259" width="5.5703125" style="1" customWidth="1"/>
    <col min="260" max="260" width="25.85546875" style="1" customWidth="1"/>
    <col min="261" max="261" width="15.5703125" style="1" customWidth="1"/>
    <col min="262" max="262" width="17.28515625" style="1" customWidth="1"/>
    <col min="263" max="263" width="28.7109375" style="1" customWidth="1"/>
    <col min="264" max="264" width="16" style="1" customWidth="1"/>
    <col min="265" max="265" width="10.7109375" style="1" customWidth="1"/>
    <col min="266" max="266" width="18.85546875" style="1" customWidth="1"/>
    <col min="267" max="270" width="5.7109375" style="1" customWidth="1"/>
    <col min="271" max="271" width="7.7109375" style="1" customWidth="1"/>
    <col min="272" max="272" width="1.28515625" style="1" customWidth="1"/>
    <col min="273" max="276" width="6.140625" style="1" customWidth="1"/>
    <col min="277" max="277" width="7.85546875" style="1" customWidth="1"/>
    <col min="278" max="278" width="34" style="1" customWidth="1"/>
    <col min="279" max="280" width="25.42578125" style="1" customWidth="1"/>
    <col min="281" max="512" width="11.42578125" style="1"/>
    <col min="513" max="513" width="17.7109375" style="1" customWidth="1"/>
    <col min="514" max="514" width="18.85546875" style="1" customWidth="1"/>
    <col min="515" max="515" width="5.5703125" style="1" customWidth="1"/>
    <col min="516" max="516" width="25.85546875" style="1" customWidth="1"/>
    <col min="517" max="517" width="15.5703125" style="1" customWidth="1"/>
    <col min="518" max="518" width="17.28515625" style="1" customWidth="1"/>
    <col min="519" max="519" width="28.7109375" style="1" customWidth="1"/>
    <col min="520" max="520" width="16" style="1" customWidth="1"/>
    <col min="521" max="521" width="10.7109375" style="1" customWidth="1"/>
    <col min="522" max="522" width="18.85546875" style="1" customWidth="1"/>
    <col min="523" max="526" width="5.7109375" style="1" customWidth="1"/>
    <col min="527" max="527" width="7.7109375" style="1" customWidth="1"/>
    <col min="528" max="528" width="1.28515625" style="1" customWidth="1"/>
    <col min="529" max="532" width="6.140625" style="1" customWidth="1"/>
    <col min="533" max="533" width="7.85546875" style="1" customWidth="1"/>
    <col min="534" max="534" width="34" style="1" customWidth="1"/>
    <col min="535" max="536" width="25.42578125" style="1" customWidth="1"/>
    <col min="537" max="768" width="11.42578125" style="1"/>
    <col min="769" max="769" width="17.7109375" style="1" customWidth="1"/>
    <col min="770" max="770" width="18.85546875" style="1" customWidth="1"/>
    <col min="771" max="771" width="5.5703125" style="1" customWidth="1"/>
    <col min="772" max="772" width="25.85546875" style="1" customWidth="1"/>
    <col min="773" max="773" width="15.5703125" style="1" customWidth="1"/>
    <col min="774" max="774" width="17.28515625" style="1" customWidth="1"/>
    <col min="775" max="775" width="28.7109375" style="1" customWidth="1"/>
    <col min="776" max="776" width="16" style="1" customWidth="1"/>
    <col min="777" max="777" width="10.7109375" style="1" customWidth="1"/>
    <col min="778" max="778" width="18.85546875" style="1" customWidth="1"/>
    <col min="779" max="782" width="5.7109375" style="1" customWidth="1"/>
    <col min="783" max="783" width="7.7109375" style="1" customWidth="1"/>
    <col min="784" max="784" width="1.28515625" style="1" customWidth="1"/>
    <col min="785" max="788" width="6.140625" style="1" customWidth="1"/>
    <col min="789" max="789" width="7.85546875" style="1" customWidth="1"/>
    <col min="790" max="790" width="34" style="1" customWidth="1"/>
    <col min="791" max="792" width="25.42578125" style="1" customWidth="1"/>
    <col min="793" max="1024" width="11.42578125" style="1"/>
    <col min="1025" max="1025" width="17.7109375" style="1" customWidth="1"/>
    <col min="1026" max="1026" width="18.85546875" style="1" customWidth="1"/>
    <col min="1027" max="1027" width="5.5703125" style="1" customWidth="1"/>
    <col min="1028" max="1028" width="25.85546875" style="1" customWidth="1"/>
    <col min="1029" max="1029" width="15.5703125" style="1" customWidth="1"/>
    <col min="1030" max="1030" width="17.28515625" style="1" customWidth="1"/>
    <col min="1031" max="1031" width="28.7109375" style="1" customWidth="1"/>
    <col min="1032" max="1032" width="16" style="1" customWidth="1"/>
    <col min="1033" max="1033" width="10.7109375" style="1" customWidth="1"/>
    <col min="1034" max="1034" width="18.85546875" style="1" customWidth="1"/>
    <col min="1035" max="1038" width="5.7109375" style="1" customWidth="1"/>
    <col min="1039" max="1039" width="7.7109375" style="1" customWidth="1"/>
    <col min="1040" max="1040" width="1.28515625" style="1" customWidth="1"/>
    <col min="1041" max="1044" width="6.140625" style="1" customWidth="1"/>
    <col min="1045" max="1045" width="7.85546875" style="1" customWidth="1"/>
    <col min="1046" max="1046" width="34" style="1" customWidth="1"/>
    <col min="1047" max="1048" width="25.42578125" style="1" customWidth="1"/>
    <col min="1049" max="1280" width="11.42578125" style="1"/>
    <col min="1281" max="1281" width="17.7109375" style="1" customWidth="1"/>
    <col min="1282" max="1282" width="18.85546875" style="1" customWidth="1"/>
    <col min="1283" max="1283" width="5.5703125" style="1" customWidth="1"/>
    <col min="1284" max="1284" width="25.85546875" style="1" customWidth="1"/>
    <col min="1285" max="1285" width="15.5703125" style="1" customWidth="1"/>
    <col min="1286" max="1286" width="17.28515625" style="1" customWidth="1"/>
    <col min="1287" max="1287" width="28.7109375" style="1" customWidth="1"/>
    <col min="1288" max="1288" width="16" style="1" customWidth="1"/>
    <col min="1289" max="1289" width="10.7109375" style="1" customWidth="1"/>
    <col min="1290" max="1290" width="18.85546875" style="1" customWidth="1"/>
    <col min="1291" max="1294" width="5.7109375" style="1" customWidth="1"/>
    <col min="1295" max="1295" width="7.7109375" style="1" customWidth="1"/>
    <col min="1296" max="1296" width="1.28515625" style="1" customWidth="1"/>
    <col min="1297" max="1300" width="6.140625" style="1" customWidth="1"/>
    <col min="1301" max="1301" width="7.85546875" style="1" customWidth="1"/>
    <col min="1302" max="1302" width="34" style="1" customWidth="1"/>
    <col min="1303" max="1304" width="25.42578125" style="1" customWidth="1"/>
    <col min="1305" max="1536" width="11.42578125" style="1"/>
    <col min="1537" max="1537" width="17.7109375" style="1" customWidth="1"/>
    <col min="1538" max="1538" width="18.85546875" style="1" customWidth="1"/>
    <col min="1539" max="1539" width="5.5703125" style="1" customWidth="1"/>
    <col min="1540" max="1540" width="25.85546875" style="1" customWidth="1"/>
    <col min="1541" max="1541" width="15.5703125" style="1" customWidth="1"/>
    <col min="1542" max="1542" width="17.28515625" style="1" customWidth="1"/>
    <col min="1543" max="1543" width="28.7109375" style="1" customWidth="1"/>
    <col min="1544" max="1544" width="16" style="1" customWidth="1"/>
    <col min="1545" max="1545" width="10.7109375" style="1" customWidth="1"/>
    <col min="1546" max="1546" width="18.85546875" style="1" customWidth="1"/>
    <col min="1547" max="1550" width="5.7109375" style="1" customWidth="1"/>
    <col min="1551" max="1551" width="7.7109375" style="1" customWidth="1"/>
    <col min="1552" max="1552" width="1.28515625" style="1" customWidth="1"/>
    <col min="1553" max="1556" width="6.140625" style="1" customWidth="1"/>
    <col min="1557" max="1557" width="7.85546875" style="1" customWidth="1"/>
    <col min="1558" max="1558" width="34" style="1" customWidth="1"/>
    <col min="1559" max="1560" width="25.42578125" style="1" customWidth="1"/>
    <col min="1561" max="1792" width="11.42578125" style="1"/>
    <col min="1793" max="1793" width="17.7109375" style="1" customWidth="1"/>
    <col min="1794" max="1794" width="18.85546875" style="1" customWidth="1"/>
    <col min="1795" max="1795" width="5.5703125" style="1" customWidth="1"/>
    <col min="1796" max="1796" width="25.85546875" style="1" customWidth="1"/>
    <col min="1797" max="1797" width="15.5703125" style="1" customWidth="1"/>
    <col min="1798" max="1798" width="17.28515625" style="1" customWidth="1"/>
    <col min="1799" max="1799" width="28.7109375" style="1" customWidth="1"/>
    <col min="1800" max="1800" width="16" style="1" customWidth="1"/>
    <col min="1801" max="1801" width="10.7109375" style="1" customWidth="1"/>
    <col min="1802" max="1802" width="18.85546875" style="1" customWidth="1"/>
    <col min="1803" max="1806" width="5.7109375" style="1" customWidth="1"/>
    <col min="1807" max="1807" width="7.7109375" style="1" customWidth="1"/>
    <col min="1808" max="1808" width="1.28515625" style="1" customWidth="1"/>
    <col min="1809" max="1812" width="6.140625" style="1" customWidth="1"/>
    <col min="1813" max="1813" width="7.85546875" style="1" customWidth="1"/>
    <col min="1814" max="1814" width="34" style="1" customWidth="1"/>
    <col min="1815" max="1816" width="25.42578125" style="1" customWidth="1"/>
    <col min="1817" max="2048" width="11.42578125" style="1"/>
    <col min="2049" max="2049" width="17.7109375" style="1" customWidth="1"/>
    <col min="2050" max="2050" width="18.85546875" style="1" customWidth="1"/>
    <col min="2051" max="2051" width="5.5703125" style="1" customWidth="1"/>
    <col min="2052" max="2052" width="25.85546875" style="1" customWidth="1"/>
    <col min="2053" max="2053" width="15.5703125" style="1" customWidth="1"/>
    <col min="2054" max="2054" width="17.28515625" style="1" customWidth="1"/>
    <col min="2055" max="2055" width="28.7109375" style="1" customWidth="1"/>
    <col min="2056" max="2056" width="16" style="1" customWidth="1"/>
    <col min="2057" max="2057" width="10.7109375" style="1" customWidth="1"/>
    <col min="2058" max="2058" width="18.85546875" style="1" customWidth="1"/>
    <col min="2059" max="2062" width="5.7109375" style="1" customWidth="1"/>
    <col min="2063" max="2063" width="7.7109375" style="1" customWidth="1"/>
    <col min="2064" max="2064" width="1.28515625" style="1" customWidth="1"/>
    <col min="2065" max="2068" width="6.140625" style="1" customWidth="1"/>
    <col min="2069" max="2069" width="7.85546875" style="1" customWidth="1"/>
    <col min="2070" max="2070" width="34" style="1" customWidth="1"/>
    <col min="2071" max="2072" width="25.42578125" style="1" customWidth="1"/>
    <col min="2073" max="2304" width="11.42578125" style="1"/>
    <col min="2305" max="2305" width="17.7109375" style="1" customWidth="1"/>
    <col min="2306" max="2306" width="18.85546875" style="1" customWidth="1"/>
    <col min="2307" max="2307" width="5.5703125" style="1" customWidth="1"/>
    <col min="2308" max="2308" width="25.85546875" style="1" customWidth="1"/>
    <col min="2309" max="2309" width="15.5703125" style="1" customWidth="1"/>
    <col min="2310" max="2310" width="17.28515625" style="1" customWidth="1"/>
    <col min="2311" max="2311" width="28.7109375" style="1" customWidth="1"/>
    <col min="2312" max="2312" width="16" style="1" customWidth="1"/>
    <col min="2313" max="2313" width="10.7109375" style="1" customWidth="1"/>
    <col min="2314" max="2314" width="18.85546875" style="1" customWidth="1"/>
    <col min="2315" max="2318" width="5.7109375" style="1" customWidth="1"/>
    <col min="2319" max="2319" width="7.7109375" style="1" customWidth="1"/>
    <col min="2320" max="2320" width="1.28515625" style="1" customWidth="1"/>
    <col min="2321" max="2324" width="6.140625" style="1" customWidth="1"/>
    <col min="2325" max="2325" width="7.85546875" style="1" customWidth="1"/>
    <col min="2326" max="2326" width="34" style="1" customWidth="1"/>
    <col min="2327" max="2328" width="25.42578125" style="1" customWidth="1"/>
    <col min="2329" max="2560" width="11.42578125" style="1"/>
    <col min="2561" max="2561" width="17.7109375" style="1" customWidth="1"/>
    <col min="2562" max="2562" width="18.85546875" style="1" customWidth="1"/>
    <col min="2563" max="2563" width="5.5703125" style="1" customWidth="1"/>
    <col min="2564" max="2564" width="25.85546875" style="1" customWidth="1"/>
    <col min="2565" max="2565" width="15.5703125" style="1" customWidth="1"/>
    <col min="2566" max="2566" width="17.28515625" style="1" customWidth="1"/>
    <col min="2567" max="2567" width="28.7109375" style="1" customWidth="1"/>
    <col min="2568" max="2568" width="16" style="1" customWidth="1"/>
    <col min="2569" max="2569" width="10.7109375" style="1" customWidth="1"/>
    <col min="2570" max="2570" width="18.85546875" style="1" customWidth="1"/>
    <col min="2571" max="2574" width="5.7109375" style="1" customWidth="1"/>
    <col min="2575" max="2575" width="7.7109375" style="1" customWidth="1"/>
    <col min="2576" max="2576" width="1.28515625" style="1" customWidth="1"/>
    <col min="2577" max="2580" width="6.140625" style="1" customWidth="1"/>
    <col min="2581" max="2581" width="7.85546875" style="1" customWidth="1"/>
    <col min="2582" max="2582" width="34" style="1" customWidth="1"/>
    <col min="2583" max="2584" width="25.42578125" style="1" customWidth="1"/>
    <col min="2585" max="2816" width="11.42578125" style="1"/>
    <col min="2817" max="2817" width="17.7109375" style="1" customWidth="1"/>
    <col min="2818" max="2818" width="18.85546875" style="1" customWidth="1"/>
    <col min="2819" max="2819" width="5.5703125" style="1" customWidth="1"/>
    <col min="2820" max="2820" width="25.85546875" style="1" customWidth="1"/>
    <col min="2821" max="2821" width="15.5703125" style="1" customWidth="1"/>
    <col min="2822" max="2822" width="17.28515625" style="1" customWidth="1"/>
    <col min="2823" max="2823" width="28.7109375" style="1" customWidth="1"/>
    <col min="2824" max="2824" width="16" style="1" customWidth="1"/>
    <col min="2825" max="2825" width="10.7109375" style="1" customWidth="1"/>
    <col min="2826" max="2826" width="18.85546875" style="1" customWidth="1"/>
    <col min="2827" max="2830" width="5.7109375" style="1" customWidth="1"/>
    <col min="2831" max="2831" width="7.7109375" style="1" customWidth="1"/>
    <col min="2832" max="2832" width="1.28515625" style="1" customWidth="1"/>
    <col min="2833" max="2836" width="6.140625" style="1" customWidth="1"/>
    <col min="2837" max="2837" width="7.85546875" style="1" customWidth="1"/>
    <col min="2838" max="2838" width="34" style="1" customWidth="1"/>
    <col min="2839" max="2840" width="25.42578125" style="1" customWidth="1"/>
    <col min="2841" max="3072" width="11.42578125" style="1"/>
    <col min="3073" max="3073" width="17.7109375" style="1" customWidth="1"/>
    <col min="3074" max="3074" width="18.85546875" style="1" customWidth="1"/>
    <col min="3075" max="3075" width="5.5703125" style="1" customWidth="1"/>
    <col min="3076" max="3076" width="25.85546875" style="1" customWidth="1"/>
    <col min="3077" max="3077" width="15.5703125" style="1" customWidth="1"/>
    <col min="3078" max="3078" width="17.28515625" style="1" customWidth="1"/>
    <col min="3079" max="3079" width="28.7109375" style="1" customWidth="1"/>
    <col min="3080" max="3080" width="16" style="1" customWidth="1"/>
    <col min="3081" max="3081" width="10.7109375" style="1" customWidth="1"/>
    <col min="3082" max="3082" width="18.85546875" style="1" customWidth="1"/>
    <col min="3083" max="3086" width="5.7109375" style="1" customWidth="1"/>
    <col min="3087" max="3087" width="7.7109375" style="1" customWidth="1"/>
    <col min="3088" max="3088" width="1.28515625" style="1" customWidth="1"/>
    <col min="3089" max="3092" width="6.140625" style="1" customWidth="1"/>
    <col min="3093" max="3093" width="7.85546875" style="1" customWidth="1"/>
    <col min="3094" max="3094" width="34" style="1" customWidth="1"/>
    <col min="3095" max="3096" width="25.42578125" style="1" customWidth="1"/>
    <col min="3097" max="3328" width="11.42578125" style="1"/>
    <col min="3329" max="3329" width="17.7109375" style="1" customWidth="1"/>
    <col min="3330" max="3330" width="18.85546875" style="1" customWidth="1"/>
    <col min="3331" max="3331" width="5.5703125" style="1" customWidth="1"/>
    <col min="3332" max="3332" width="25.85546875" style="1" customWidth="1"/>
    <col min="3333" max="3333" width="15.5703125" style="1" customWidth="1"/>
    <col min="3334" max="3334" width="17.28515625" style="1" customWidth="1"/>
    <col min="3335" max="3335" width="28.7109375" style="1" customWidth="1"/>
    <col min="3336" max="3336" width="16" style="1" customWidth="1"/>
    <col min="3337" max="3337" width="10.7109375" style="1" customWidth="1"/>
    <col min="3338" max="3338" width="18.85546875" style="1" customWidth="1"/>
    <col min="3339" max="3342" width="5.7109375" style="1" customWidth="1"/>
    <col min="3343" max="3343" width="7.7109375" style="1" customWidth="1"/>
    <col min="3344" max="3344" width="1.28515625" style="1" customWidth="1"/>
    <col min="3345" max="3348" width="6.140625" style="1" customWidth="1"/>
    <col min="3349" max="3349" width="7.85546875" style="1" customWidth="1"/>
    <col min="3350" max="3350" width="34" style="1" customWidth="1"/>
    <col min="3351" max="3352" width="25.42578125" style="1" customWidth="1"/>
    <col min="3353" max="3584" width="11.42578125" style="1"/>
    <col min="3585" max="3585" width="17.7109375" style="1" customWidth="1"/>
    <col min="3586" max="3586" width="18.85546875" style="1" customWidth="1"/>
    <col min="3587" max="3587" width="5.5703125" style="1" customWidth="1"/>
    <col min="3588" max="3588" width="25.85546875" style="1" customWidth="1"/>
    <col min="3589" max="3589" width="15.5703125" style="1" customWidth="1"/>
    <col min="3590" max="3590" width="17.28515625" style="1" customWidth="1"/>
    <col min="3591" max="3591" width="28.7109375" style="1" customWidth="1"/>
    <col min="3592" max="3592" width="16" style="1" customWidth="1"/>
    <col min="3593" max="3593" width="10.7109375" style="1" customWidth="1"/>
    <col min="3594" max="3594" width="18.85546875" style="1" customWidth="1"/>
    <col min="3595" max="3598" width="5.7109375" style="1" customWidth="1"/>
    <col min="3599" max="3599" width="7.7109375" style="1" customWidth="1"/>
    <col min="3600" max="3600" width="1.28515625" style="1" customWidth="1"/>
    <col min="3601" max="3604" width="6.140625" style="1" customWidth="1"/>
    <col min="3605" max="3605" width="7.85546875" style="1" customWidth="1"/>
    <col min="3606" max="3606" width="34" style="1" customWidth="1"/>
    <col min="3607" max="3608" width="25.42578125" style="1" customWidth="1"/>
    <col min="3609" max="3840" width="11.42578125" style="1"/>
    <col min="3841" max="3841" width="17.7109375" style="1" customWidth="1"/>
    <col min="3842" max="3842" width="18.85546875" style="1" customWidth="1"/>
    <col min="3843" max="3843" width="5.5703125" style="1" customWidth="1"/>
    <col min="3844" max="3844" width="25.85546875" style="1" customWidth="1"/>
    <col min="3845" max="3845" width="15.5703125" style="1" customWidth="1"/>
    <col min="3846" max="3846" width="17.28515625" style="1" customWidth="1"/>
    <col min="3847" max="3847" width="28.7109375" style="1" customWidth="1"/>
    <col min="3848" max="3848" width="16" style="1" customWidth="1"/>
    <col min="3849" max="3849" width="10.7109375" style="1" customWidth="1"/>
    <col min="3850" max="3850" width="18.85546875" style="1" customWidth="1"/>
    <col min="3851" max="3854" width="5.7109375" style="1" customWidth="1"/>
    <col min="3855" max="3855" width="7.7109375" style="1" customWidth="1"/>
    <col min="3856" max="3856" width="1.28515625" style="1" customWidth="1"/>
    <col min="3857" max="3860" width="6.140625" style="1" customWidth="1"/>
    <col min="3861" max="3861" width="7.85546875" style="1" customWidth="1"/>
    <col min="3862" max="3862" width="34" style="1" customWidth="1"/>
    <col min="3863" max="3864" width="25.42578125" style="1" customWidth="1"/>
    <col min="3865" max="4096" width="11.42578125" style="1"/>
    <col min="4097" max="4097" width="17.7109375" style="1" customWidth="1"/>
    <col min="4098" max="4098" width="18.85546875" style="1" customWidth="1"/>
    <col min="4099" max="4099" width="5.5703125" style="1" customWidth="1"/>
    <col min="4100" max="4100" width="25.85546875" style="1" customWidth="1"/>
    <col min="4101" max="4101" width="15.5703125" style="1" customWidth="1"/>
    <col min="4102" max="4102" width="17.28515625" style="1" customWidth="1"/>
    <col min="4103" max="4103" width="28.7109375" style="1" customWidth="1"/>
    <col min="4104" max="4104" width="16" style="1" customWidth="1"/>
    <col min="4105" max="4105" width="10.7109375" style="1" customWidth="1"/>
    <col min="4106" max="4106" width="18.85546875" style="1" customWidth="1"/>
    <col min="4107" max="4110" width="5.7109375" style="1" customWidth="1"/>
    <col min="4111" max="4111" width="7.7109375" style="1" customWidth="1"/>
    <col min="4112" max="4112" width="1.28515625" style="1" customWidth="1"/>
    <col min="4113" max="4116" width="6.140625" style="1" customWidth="1"/>
    <col min="4117" max="4117" width="7.85546875" style="1" customWidth="1"/>
    <col min="4118" max="4118" width="34" style="1" customWidth="1"/>
    <col min="4119" max="4120" width="25.42578125" style="1" customWidth="1"/>
    <col min="4121" max="4352" width="11.42578125" style="1"/>
    <col min="4353" max="4353" width="17.7109375" style="1" customWidth="1"/>
    <col min="4354" max="4354" width="18.85546875" style="1" customWidth="1"/>
    <col min="4355" max="4355" width="5.5703125" style="1" customWidth="1"/>
    <col min="4356" max="4356" width="25.85546875" style="1" customWidth="1"/>
    <col min="4357" max="4357" width="15.5703125" style="1" customWidth="1"/>
    <col min="4358" max="4358" width="17.28515625" style="1" customWidth="1"/>
    <col min="4359" max="4359" width="28.7109375" style="1" customWidth="1"/>
    <col min="4360" max="4360" width="16" style="1" customWidth="1"/>
    <col min="4361" max="4361" width="10.7109375" style="1" customWidth="1"/>
    <col min="4362" max="4362" width="18.85546875" style="1" customWidth="1"/>
    <col min="4363" max="4366" width="5.7109375" style="1" customWidth="1"/>
    <col min="4367" max="4367" width="7.7109375" style="1" customWidth="1"/>
    <col min="4368" max="4368" width="1.28515625" style="1" customWidth="1"/>
    <col min="4369" max="4372" width="6.140625" style="1" customWidth="1"/>
    <col min="4373" max="4373" width="7.85546875" style="1" customWidth="1"/>
    <col min="4374" max="4374" width="34" style="1" customWidth="1"/>
    <col min="4375" max="4376" width="25.42578125" style="1" customWidth="1"/>
    <col min="4377" max="4608" width="11.42578125" style="1"/>
    <col min="4609" max="4609" width="17.7109375" style="1" customWidth="1"/>
    <col min="4610" max="4610" width="18.85546875" style="1" customWidth="1"/>
    <col min="4611" max="4611" width="5.5703125" style="1" customWidth="1"/>
    <col min="4612" max="4612" width="25.85546875" style="1" customWidth="1"/>
    <col min="4613" max="4613" width="15.5703125" style="1" customWidth="1"/>
    <col min="4614" max="4614" width="17.28515625" style="1" customWidth="1"/>
    <col min="4615" max="4615" width="28.7109375" style="1" customWidth="1"/>
    <col min="4616" max="4616" width="16" style="1" customWidth="1"/>
    <col min="4617" max="4617" width="10.7109375" style="1" customWidth="1"/>
    <col min="4618" max="4618" width="18.85546875" style="1" customWidth="1"/>
    <col min="4619" max="4622" width="5.7109375" style="1" customWidth="1"/>
    <col min="4623" max="4623" width="7.7109375" style="1" customWidth="1"/>
    <col min="4624" max="4624" width="1.28515625" style="1" customWidth="1"/>
    <col min="4625" max="4628" width="6.140625" style="1" customWidth="1"/>
    <col min="4629" max="4629" width="7.85546875" style="1" customWidth="1"/>
    <col min="4630" max="4630" width="34" style="1" customWidth="1"/>
    <col min="4631" max="4632" width="25.42578125" style="1" customWidth="1"/>
    <col min="4633" max="4864" width="11.42578125" style="1"/>
    <col min="4865" max="4865" width="17.7109375" style="1" customWidth="1"/>
    <col min="4866" max="4866" width="18.85546875" style="1" customWidth="1"/>
    <col min="4867" max="4867" width="5.5703125" style="1" customWidth="1"/>
    <col min="4868" max="4868" width="25.85546875" style="1" customWidth="1"/>
    <col min="4869" max="4869" width="15.5703125" style="1" customWidth="1"/>
    <col min="4870" max="4870" width="17.28515625" style="1" customWidth="1"/>
    <col min="4871" max="4871" width="28.7109375" style="1" customWidth="1"/>
    <col min="4872" max="4872" width="16" style="1" customWidth="1"/>
    <col min="4873" max="4873" width="10.7109375" style="1" customWidth="1"/>
    <col min="4874" max="4874" width="18.85546875" style="1" customWidth="1"/>
    <col min="4875" max="4878" width="5.7109375" style="1" customWidth="1"/>
    <col min="4879" max="4879" width="7.7109375" style="1" customWidth="1"/>
    <col min="4880" max="4880" width="1.28515625" style="1" customWidth="1"/>
    <col min="4881" max="4884" width="6.140625" style="1" customWidth="1"/>
    <col min="4885" max="4885" width="7.85546875" style="1" customWidth="1"/>
    <col min="4886" max="4886" width="34" style="1" customWidth="1"/>
    <col min="4887" max="4888" width="25.42578125" style="1" customWidth="1"/>
    <col min="4889" max="5120" width="11.42578125" style="1"/>
    <col min="5121" max="5121" width="17.7109375" style="1" customWidth="1"/>
    <col min="5122" max="5122" width="18.85546875" style="1" customWidth="1"/>
    <col min="5123" max="5123" width="5.5703125" style="1" customWidth="1"/>
    <col min="5124" max="5124" width="25.85546875" style="1" customWidth="1"/>
    <col min="5125" max="5125" width="15.5703125" style="1" customWidth="1"/>
    <col min="5126" max="5126" width="17.28515625" style="1" customWidth="1"/>
    <col min="5127" max="5127" width="28.7109375" style="1" customWidth="1"/>
    <col min="5128" max="5128" width="16" style="1" customWidth="1"/>
    <col min="5129" max="5129" width="10.7109375" style="1" customWidth="1"/>
    <col min="5130" max="5130" width="18.85546875" style="1" customWidth="1"/>
    <col min="5131" max="5134" width="5.7109375" style="1" customWidth="1"/>
    <col min="5135" max="5135" width="7.7109375" style="1" customWidth="1"/>
    <col min="5136" max="5136" width="1.28515625" style="1" customWidth="1"/>
    <col min="5137" max="5140" width="6.140625" style="1" customWidth="1"/>
    <col min="5141" max="5141" width="7.85546875" style="1" customWidth="1"/>
    <col min="5142" max="5142" width="34" style="1" customWidth="1"/>
    <col min="5143" max="5144" width="25.42578125" style="1" customWidth="1"/>
    <col min="5145" max="5376" width="11.42578125" style="1"/>
    <col min="5377" max="5377" width="17.7109375" style="1" customWidth="1"/>
    <col min="5378" max="5378" width="18.85546875" style="1" customWidth="1"/>
    <col min="5379" max="5379" width="5.5703125" style="1" customWidth="1"/>
    <col min="5380" max="5380" width="25.85546875" style="1" customWidth="1"/>
    <col min="5381" max="5381" width="15.5703125" style="1" customWidth="1"/>
    <col min="5382" max="5382" width="17.28515625" style="1" customWidth="1"/>
    <col min="5383" max="5383" width="28.7109375" style="1" customWidth="1"/>
    <col min="5384" max="5384" width="16" style="1" customWidth="1"/>
    <col min="5385" max="5385" width="10.7109375" style="1" customWidth="1"/>
    <col min="5386" max="5386" width="18.85546875" style="1" customWidth="1"/>
    <col min="5387" max="5390" width="5.7109375" style="1" customWidth="1"/>
    <col min="5391" max="5391" width="7.7109375" style="1" customWidth="1"/>
    <col min="5392" max="5392" width="1.28515625" style="1" customWidth="1"/>
    <col min="5393" max="5396" width="6.140625" style="1" customWidth="1"/>
    <col min="5397" max="5397" width="7.85546875" style="1" customWidth="1"/>
    <col min="5398" max="5398" width="34" style="1" customWidth="1"/>
    <col min="5399" max="5400" width="25.42578125" style="1" customWidth="1"/>
    <col min="5401" max="5632" width="11.42578125" style="1"/>
    <col min="5633" max="5633" width="17.7109375" style="1" customWidth="1"/>
    <col min="5634" max="5634" width="18.85546875" style="1" customWidth="1"/>
    <col min="5635" max="5635" width="5.5703125" style="1" customWidth="1"/>
    <col min="5636" max="5636" width="25.85546875" style="1" customWidth="1"/>
    <col min="5637" max="5637" width="15.5703125" style="1" customWidth="1"/>
    <col min="5638" max="5638" width="17.28515625" style="1" customWidth="1"/>
    <col min="5639" max="5639" width="28.7109375" style="1" customWidth="1"/>
    <col min="5640" max="5640" width="16" style="1" customWidth="1"/>
    <col min="5641" max="5641" width="10.7109375" style="1" customWidth="1"/>
    <col min="5642" max="5642" width="18.85546875" style="1" customWidth="1"/>
    <col min="5643" max="5646" width="5.7109375" style="1" customWidth="1"/>
    <col min="5647" max="5647" width="7.7109375" style="1" customWidth="1"/>
    <col min="5648" max="5648" width="1.28515625" style="1" customWidth="1"/>
    <col min="5649" max="5652" width="6.140625" style="1" customWidth="1"/>
    <col min="5653" max="5653" width="7.85546875" style="1" customWidth="1"/>
    <col min="5654" max="5654" width="34" style="1" customWidth="1"/>
    <col min="5655" max="5656" width="25.42578125" style="1" customWidth="1"/>
    <col min="5657" max="5888" width="11.42578125" style="1"/>
    <col min="5889" max="5889" width="17.7109375" style="1" customWidth="1"/>
    <col min="5890" max="5890" width="18.85546875" style="1" customWidth="1"/>
    <col min="5891" max="5891" width="5.5703125" style="1" customWidth="1"/>
    <col min="5892" max="5892" width="25.85546875" style="1" customWidth="1"/>
    <col min="5893" max="5893" width="15.5703125" style="1" customWidth="1"/>
    <col min="5894" max="5894" width="17.28515625" style="1" customWidth="1"/>
    <col min="5895" max="5895" width="28.7109375" style="1" customWidth="1"/>
    <col min="5896" max="5896" width="16" style="1" customWidth="1"/>
    <col min="5897" max="5897" width="10.7109375" style="1" customWidth="1"/>
    <col min="5898" max="5898" width="18.85546875" style="1" customWidth="1"/>
    <col min="5899" max="5902" width="5.7109375" style="1" customWidth="1"/>
    <col min="5903" max="5903" width="7.7109375" style="1" customWidth="1"/>
    <col min="5904" max="5904" width="1.28515625" style="1" customWidth="1"/>
    <col min="5905" max="5908" width="6.140625" style="1" customWidth="1"/>
    <col min="5909" max="5909" width="7.85546875" style="1" customWidth="1"/>
    <col min="5910" max="5910" width="34" style="1" customWidth="1"/>
    <col min="5911" max="5912" width="25.42578125" style="1" customWidth="1"/>
    <col min="5913" max="6144" width="11.42578125" style="1"/>
    <col min="6145" max="6145" width="17.7109375" style="1" customWidth="1"/>
    <col min="6146" max="6146" width="18.85546875" style="1" customWidth="1"/>
    <col min="6147" max="6147" width="5.5703125" style="1" customWidth="1"/>
    <col min="6148" max="6148" width="25.85546875" style="1" customWidth="1"/>
    <col min="6149" max="6149" width="15.5703125" style="1" customWidth="1"/>
    <col min="6150" max="6150" width="17.28515625" style="1" customWidth="1"/>
    <col min="6151" max="6151" width="28.7109375" style="1" customWidth="1"/>
    <col min="6152" max="6152" width="16" style="1" customWidth="1"/>
    <col min="6153" max="6153" width="10.7109375" style="1" customWidth="1"/>
    <col min="6154" max="6154" width="18.85546875" style="1" customWidth="1"/>
    <col min="6155" max="6158" width="5.7109375" style="1" customWidth="1"/>
    <col min="6159" max="6159" width="7.7109375" style="1" customWidth="1"/>
    <col min="6160" max="6160" width="1.28515625" style="1" customWidth="1"/>
    <col min="6161" max="6164" width="6.140625" style="1" customWidth="1"/>
    <col min="6165" max="6165" width="7.85546875" style="1" customWidth="1"/>
    <col min="6166" max="6166" width="34" style="1" customWidth="1"/>
    <col min="6167" max="6168" width="25.42578125" style="1" customWidth="1"/>
    <col min="6169" max="6400" width="11.42578125" style="1"/>
    <col min="6401" max="6401" width="17.7109375" style="1" customWidth="1"/>
    <col min="6402" max="6402" width="18.85546875" style="1" customWidth="1"/>
    <col min="6403" max="6403" width="5.5703125" style="1" customWidth="1"/>
    <col min="6404" max="6404" width="25.85546875" style="1" customWidth="1"/>
    <col min="6405" max="6405" width="15.5703125" style="1" customWidth="1"/>
    <col min="6406" max="6406" width="17.28515625" style="1" customWidth="1"/>
    <col min="6407" max="6407" width="28.7109375" style="1" customWidth="1"/>
    <col min="6408" max="6408" width="16" style="1" customWidth="1"/>
    <col min="6409" max="6409" width="10.7109375" style="1" customWidth="1"/>
    <col min="6410" max="6410" width="18.85546875" style="1" customWidth="1"/>
    <col min="6411" max="6414" width="5.7109375" style="1" customWidth="1"/>
    <col min="6415" max="6415" width="7.7109375" style="1" customWidth="1"/>
    <col min="6416" max="6416" width="1.28515625" style="1" customWidth="1"/>
    <col min="6417" max="6420" width="6.140625" style="1" customWidth="1"/>
    <col min="6421" max="6421" width="7.85546875" style="1" customWidth="1"/>
    <col min="6422" max="6422" width="34" style="1" customWidth="1"/>
    <col min="6423" max="6424" width="25.42578125" style="1" customWidth="1"/>
    <col min="6425" max="6656" width="11.42578125" style="1"/>
    <col min="6657" max="6657" width="17.7109375" style="1" customWidth="1"/>
    <col min="6658" max="6658" width="18.85546875" style="1" customWidth="1"/>
    <col min="6659" max="6659" width="5.5703125" style="1" customWidth="1"/>
    <col min="6660" max="6660" width="25.85546875" style="1" customWidth="1"/>
    <col min="6661" max="6661" width="15.5703125" style="1" customWidth="1"/>
    <col min="6662" max="6662" width="17.28515625" style="1" customWidth="1"/>
    <col min="6663" max="6663" width="28.7109375" style="1" customWidth="1"/>
    <col min="6664" max="6664" width="16" style="1" customWidth="1"/>
    <col min="6665" max="6665" width="10.7109375" style="1" customWidth="1"/>
    <col min="6666" max="6666" width="18.85546875" style="1" customWidth="1"/>
    <col min="6667" max="6670" width="5.7109375" style="1" customWidth="1"/>
    <col min="6671" max="6671" width="7.7109375" style="1" customWidth="1"/>
    <col min="6672" max="6672" width="1.28515625" style="1" customWidth="1"/>
    <col min="6673" max="6676" width="6.140625" style="1" customWidth="1"/>
    <col min="6677" max="6677" width="7.85546875" style="1" customWidth="1"/>
    <col min="6678" max="6678" width="34" style="1" customWidth="1"/>
    <col min="6679" max="6680" width="25.42578125" style="1" customWidth="1"/>
    <col min="6681" max="6912" width="11.42578125" style="1"/>
    <col min="6913" max="6913" width="17.7109375" style="1" customWidth="1"/>
    <col min="6914" max="6914" width="18.85546875" style="1" customWidth="1"/>
    <col min="6915" max="6915" width="5.5703125" style="1" customWidth="1"/>
    <col min="6916" max="6916" width="25.85546875" style="1" customWidth="1"/>
    <col min="6917" max="6917" width="15.5703125" style="1" customWidth="1"/>
    <col min="6918" max="6918" width="17.28515625" style="1" customWidth="1"/>
    <col min="6919" max="6919" width="28.7109375" style="1" customWidth="1"/>
    <col min="6920" max="6920" width="16" style="1" customWidth="1"/>
    <col min="6921" max="6921" width="10.7109375" style="1" customWidth="1"/>
    <col min="6922" max="6922" width="18.85546875" style="1" customWidth="1"/>
    <col min="6923" max="6926" width="5.7109375" style="1" customWidth="1"/>
    <col min="6927" max="6927" width="7.7109375" style="1" customWidth="1"/>
    <col min="6928" max="6928" width="1.28515625" style="1" customWidth="1"/>
    <col min="6929" max="6932" width="6.140625" style="1" customWidth="1"/>
    <col min="6933" max="6933" width="7.85546875" style="1" customWidth="1"/>
    <col min="6934" max="6934" width="34" style="1" customWidth="1"/>
    <col min="6935" max="6936" width="25.42578125" style="1" customWidth="1"/>
    <col min="6937" max="7168" width="11.42578125" style="1"/>
    <col min="7169" max="7169" width="17.7109375" style="1" customWidth="1"/>
    <col min="7170" max="7170" width="18.85546875" style="1" customWidth="1"/>
    <col min="7171" max="7171" width="5.5703125" style="1" customWidth="1"/>
    <col min="7172" max="7172" width="25.85546875" style="1" customWidth="1"/>
    <col min="7173" max="7173" width="15.5703125" style="1" customWidth="1"/>
    <col min="7174" max="7174" width="17.28515625" style="1" customWidth="1"/>
    <col min="7175" max="7175" width="28.7109375" style="1" customWidth="1"/>
    <col min="7176" max="7176" width="16" style="1" customWidth="1"/>
    <col min="7177" max="7177" width="10.7109375" style="1" customWidth="1"/>
    <col min="7178" max="7178" width="18.85546875" style="1" customWidth="1"/>
    <col min="7179" max="7182" width="5.7109375" style="1" customWidth="1"/>
    <col min="7183" max="7183" width="7.7109375" style="1" customWidth="1"/>
    <col min="7184" max="7184" width="1.28515625" style="1" customWidth="1"/>
    <col min="7185" max="7188" width="6.140625" style="1" customWidth="1"/>
    <col min="7189" max="7189" width="7.85546875" style="1" customWidth="1"/>
    <col min="7190" max="7190" width="34" style="1" customWidth="1"/>
    <col min="7191" max="7192" width="25.42578125" style="1" customWidth="1"/>
    <col min="7193" max="7424" width="11.42578125" style="1"/>
    <col min="7425" max="7425" width="17.7109375" style="1" customWidth="1"/>
    <col min="7426" max="7426" width="18.85546875" style="1" customWidth="1"/>
    <col min="7427" max="7427" width="5.5703125" style="1" customWidth="1"/>
    <col min="7428" max="7428" width="25.85546875" style="1" customWidth="1"/>
    <col min="7429" max="7429" width="15.5703125" style="1" customWidth="1"/>
    <col min="7430" max="7430" width="17.28515625" style="1" customWidth="1"/>
    <col min="7431" max="7431" width="28.7109375" style="1" customWidth="1"/>
    <col min="7432" max="7432" width="16" style="1" customWidth="1"/>
    <col min="7433" max="7433" width="10.7109375" style="1" customWidth="1"/>
    <col min="7434" max="7434" width="18.85546875" style="1" customWidth="1"/>
    <col min="7435" max="7438" width="5.7109375" style="1" customWidth="1"/>
    <col min="7439" max="7439" width="7.7109375" style="1" customWidth="1"/>
    <col min="7440" max="7440" width="1.28515625" style="1" customWidth="1"/>
    <col min="7441" max="7444" width="6.140625" style="1" customWidth="1"/>
    <col min="7445" max="7445" width="7.85546875" style="1" customWidth="1"/>
    <col min="7446" max="7446" width="34" style="1" customWidth="1"/>
    <col min="7447" max="7448" width="25.42578125" style="1" customWidth="1"/>
    <col min="7449" max="7680" width="11.42578125" style="1"/>
    <col min="7681" max="7681" width="17.7109375" style="1" customWidth="1"/>
    <col min="7682" max="7682" width="18.85546875" style="1" customWidth="1"/>
    <col min="7683" max="7683" width="5.5703125" style="1" customWidth="1"/>
    <col min="7684" max="7684" width="25.85546875" style="1" customWidth="1"/>
    <col min="7685" max="7685" width="15.5703125" style="1" customWidth="1"/>
    <col min="7686" max="7686" width="17.28515625" style="1" customWidth="1"/>
    <col min="7687" max="7687" width="28.7109375" style="1" customWidth="1"/>
    <col min="7688" max="7688" width="16" style="1" customWidth="1"/>
    <col min="7689" max="7689" width="10.7109375" style="1" customWidth="1"/>
    <col min="7690" max="7690" width="18.85546875" style="1" customWidth="1"/>
    <col min="7691" max="7694" width="5.7109375" style="1" customWidth="1"/>
    <col min="7695" max="7695" width="7.7109375" style="1" customWidth="1"/>
    <col min="7696" max="7696" width="1.28515625" style="1" customWidth="1"/>
    <col min="7697" max="7700" width="6.140625" style="1" customWidth="1"/>
    <col min="7701" max="7701" width="7.85546875" style="1" customWidth="1"/>
    <col min="7702" max="7702" width="34" style="1" customWidth="1"/>
    <col min="7703" max="7704" width="25.42578125" style="1" customWidth="1"/>
    <col min="7705" max="7936" width="11.42578125" style="1"/>
    <col min="7937" max="7937" width="17.7109375" style="1" customWidth="1"/>
    <col min="7938" max="7938" width="18.85546875" style="1" customWidth="1"/>
    <col min="7939" max="7939" width="5.5703125" style="1" customWidth="1"/>
    <col min="7940" max="7940" width="25.85546875" style="1" customWidth="1"/>
    <col min="7941" max="7941" width="15.5703125" style="1" customWidth="1"/>
    <col min="7942" max="7942" width="17.28515625" style="1" customWidth="1"/>
    <col min="7943" max="7943" width="28.7109375" style="1" customWidth="1"/>
    <col min="7944" max="7944" width="16" style="1" customWidth="1"/>
    <col min="7945" max="7945" width="10.7109375" style="1" customWidth="1"/>
    <col min="7946" max="7946" width="18.85546875" style="1" customWidth="1"/>
    <col min="7947" max="7950" width="5.7109375" style="1" customWidth="1"/>
    <col min="7951" max="7951" width="7.7109375" style="1" customWidth="1"/>
    <col min="7952" max="7952" width="1.28515625" style="1" customWidth="1"/>
    <col min="7953" max="7956" width="6.140625" style="1" customWidth="1"/>
    <col min="7957" max="7957" width="7.85546875" style="1" customWidth="1"/>
    <col min="7958" max="7958" width="34" style="1" customWidth="1"/>
    <col min="7959" max="7960" width="25.42578125" style="1" customWidth="1"/>
    <col min="7961" max="8192" width="11.42578125" style="1"/>
    <col min="8193" max="8193" width="17.7109375" style="1" customWidth="1"/>
    <col min="8194" max="8194" width="18.85546875" style="1" customWidth="1"/>
    <col min="8195" max="8195" width="5.5703125" style="1" customWidth="1"/>
    <col min="8196" max="8196" width="25.85546875" style="1" customWidth="1"/>
    <col min="8197" max="8197" width="15.5703125" style="1" customWidth="1"/>
    <col min="8198" max="8198" width="17.28515625" style="1" customWidth="1"/>
    <col min="8199" max="8199" width="28.7109375" style="1" customWidth="1"/>
    <col min="8200" max="8200" width="16" style="1" customWidth="1"/>
    <col min="8201" max="8201" width="10.7109375" style="1" customWidth="1"/>
    <col min="8202" max="8202" width="18.85546875" style="1" customWidth="1"/>
    <col min="8203" max="8206" width="5.7109375" style="1" customWidth="1"/>
    <col min="8207" max="8207" width="7.7109375" style="1" customWidth="1"/>
    <col min="8208" max="8208" width="1.28515625" style="1" customWidth="1"/>
    <col min="8209" max="8212" width="6.140625" style="1" customWidth="1"/>
    <col min="8213" max="8213" width="7.85546875" style="1" customWidth="1"/>
    <col min="8214" max="8214" width="34" style="1" customWidth="1"/>
    <col min="8215" max="8216" width="25.42578125" style="1" customWidth="1"/>
    <col min="8217" max="8448" width="11.42578125" style="1"/>
    <col min="8449" max="8449" width="17.7109375" style="1" customWidth="1"/>
    <col min="8450" max="8450" width="18.85546875" style="1" customWidth="1"/>
    <col min="8451" max="8451" width="5.5703125" style="1" customWidth="1"/>
    <col min="8452" max="8452" width="25.85546875" style="1" customWidth="1"/>
    <col min="8453" max="8453" width="15.5703125" style="1" customWidth="1"/>
    <col min="8454" max="8454" width="17.28515625" style="1" customWidth="1"/>
    <col min="8455" max="8455" width="28.7109375" style="1" customWidth="1"/>
    <col min="8456" max="8456" width="16" style="1" customWidth="1"/>
    <col min="8457" max="8457" width="10.7109375" style="1" customWidth="1"/>
    <col min="8458" max="8458" width="18.85546875" style="1" customWidth="1"/>
    <col min="8459" max="8462" width="5.7109375" style="1" customWidth="1"/>
    <col min="8463" max="8463" width="7.7109375" style="1" customWidth="1"/>
    <col min="8464" max="8464" width="1.28515625" style="1" customWidth="1"/>
    <col min="8465" max="8468" width="6.140625" style="1" customWidth="1"/>
    <col min="8469" max="8469" width="7.85546875" style="1" customWidth="1"/>
    <col min="8470" max="8470" width="34" style="1" customWidth="1"/>
    <col min="8471" max="8472" width="25.42578125" style="1" customWidth="1"/>
    <col min="8473" max="8704" width="11.42578125" style="1"/>
    <col min="8705" max="8705" width="17.7109375" style="1" customWidth="1"/>
    <col min="8706" max="8706" width="18.85546875" style="1" customWidth="1"/>
    <col min="8707" max="8707" width="5.5703125" style="1" customWidth="1"/>
    <col min="8708" max="8708" width="25.85546875" style="1" customWidth="1"/>
    <col min="8709" max="8709" width="15.5703125" style="1" customWidth="1"/>
    <col min="8710" max="8710" width="17.28515625" style="1" customWidth="1"/>
    <col min="8711" max="8711" width="28.7109375" style="1" customWidth="1"/>
    <col min="8712" max="8712" width="16" style="1" customWidth="1"/>
    <col min="8713" max="8713" width="10.7109375" style="1" customWidth="1"/>
    <col min="8714" max="8714" width="18.85546875" style="1" customWidth="1"/>
    <col min="8715" max="8718" width="5.7109375" style="1" customWidth="1"/>
    <col min="8719" max="8719" width="7.7109375" style="1" customWidth="1"/>
    <col min="8720" max="8720" width="1.28515625" style="1" customWidth="1"/>
    <col min="8721" max="8724" width="6.140625" style="1" customWidth="1"/>
    <col min="8725" max="8725" width="7.85546875" style="1" customWidth="1"/>
    <col min="8726" max="8726" width="34" style="1" customWidth="1"/>
    <col min="8727" max="8728" width="25.42578125" style="1" customWidth="1"/>
    <col min="8729" max="8960" width="11.42578125" style="1"/>
    <col min="8961" max="8961" width="17.7109375" style="1" customWidth="1"/>
    <col min="8962" max="8962" width="18.85546875" style="1" customWidth="1"/>
    <col min="8963" max="8963" width="5.5703125" style="1" customWidth="1"/>
    <col min="8964" max="8964" width="25.85546875" style="1" customWidth="1"/>
    <col min="8965" max="8965" width="15.5703125" style="1" customWidth="1"/>
    <col min="8966" max="8966" width="17.28515625" style="1" customWidth="1"/>
    <col min="8967" max="8967" width="28.7109375" style="1" customWidth="1"/>
    <col min="8968" max="8968" width="16" style="1" customWidth="1"/>
    <col min="8969" max="8969" width="10.7109375" style="1" customWidth="1"/>
    <col min="8970" max="8970" width="18.85546875" style="1" customWidth="1"/>
    <col min="8971" max="8974" width="5.7109375" style="1" customWidth="1"/>
    <col min="8975" max="8975" width="7.7109375" style="1" customWidth="1"/>
    <col min="8976" max="8976" width="1.28515625" style="1" customWidth="1"/>
    <col min="8977" max="8980" width="6.140625" style="1" customWidth="1"/>
    <col min="8981" max="8981" width="7.85546875" style="1" customWidth="1"/>
    <col min="8982" max="8982" width="34" style="1" customWidth="1"/>
    <col min="8983" max="8984" width="25.42578125" style="1" customWidth="1"/>
    <col min="8985" max="9216" width="11.42578125" style="1"/>
    <col min="9217" max="9217" width="17.7109375" style="1" customWidth="1"/>
    <col min="9218" max="9218" width="18.85546875" style="1" customWidth="1"/>
    <col min="9219" max="9219" width="5.5703125" style="1" customWidth="1"/>
    <col min="9220" max="9220" width="25.85546875" style="1" customWidth="1"/>
    <col min="9221" max="9221" width="15.5703125" style="1" customWidth="1"/>
    <col min="9222" max="9222" width="17.28515625" style="1" customWidth="1"/>
    <col min="9223" max="9223" width="28.7109375" style="1" customWidth="1"/>
    <col min="9224" max="9224" width="16" style="1" customWidth="1"/>
    <col min="9225" max="9225" width="10.7109375" style="1" customWidth="1"/>
    <col min="9226" max="9226" width="18.85546875" style="1" customWidth="1"/>
    <col min="9227" max="9230" width="5.7109375" style="1" customWidth="1"/>
    <col min="9231" max="9231" width="7.7109375" style="1" customWidth="1"/>
    <col min="9232" max="9232" width="1.28515625" style="1" customWidth="1"/>
    <col min="9233" max="9236" width="6.140625" style="1" customWidth="1"/>
    <col min="9237" max="9237" width="7.85546875" style="1" customWidth="1"/>
    <col min="9238" max="9238" width="34" style="1" customWidth="1"/>
    <col min="9239" max="9240" width="25.42578125" style="1" customWidth="1"/>
    <col min="9241" max="9472" width="11.42578125" style="1"/>
    <col min="9473" max="9473" width="17.7109375" style="1" customWidth="1"/>
    <col min="9474" max="9474" width="18.85546875" style="1" customWidth="1"/>
    <col min="9475" max="9475" width="5.5703125" style="1" customWidth="1"/>
    <col min="9476" max="9476" width="25.85546875" style="1" customWidth="1"/>
    <col min="9477" max="9477" width="15.5703125" style="1" customWidth="1"/>
    <col min="9478" max="9478" width="17.28515625" style="1" customWidth="1"/>
    <col min="9479" max="9479" width="28.7109375" style="1" customWidth="1"/>
    <col min="9480" max="9480" width="16" style="1" customWidth="1"/>
    <col min="9481" max="9481" width="10.7109375" style="1" customWidth="1"/>
    <col min="9482" max="9482" width="18.85546875" style="1" customWidth="1"/>
    <col min="9483" max="9486" width="5.7109375" style="1" customWidth="1"/>
    <col min="9487" max="9487" width="7.7109375" style="1" customWidth="1"/>
    <col min="9488" max="9488" width="1.28515625" style="1" customWidth="1"/>
    <col min="9489" max="9492" width="6.140625" style="1" customWidth="1"/>
    <col min="9493" max="9493" width="7.85546875" style="1" customWidth="1"/>
    <col min="9494" max="9494" width="34" style="1" customWidth="1"/>
    <col min="9495" max="9496" width="25.42578125" style="1" customWidth="1"/>
    <col min="9497" max="9728" width="11.42578125" style="1"/>
    <col min="9729" max="9729" width="17.7109375" style="1" customWidth="1"/>
    <col min="9730" max="9730" width="18.85546875" style="1" customWidth="1"/>
    <col min="9731" max="9731" width="5.5703125" style="1" customWidth="1"/>
    <col min="9732" max="9732" width="25.85546875" style="1" customWidth="1"/>
    <col min="9733" max="9733" width="15.5703125" style="1" customWidth="1"/>
    <col min="9734" max="9734" width="17.28515625" style="1" customWidth="1"/>
    <col min="9735" max="9735" width="28.7109375" style="1" customWidth="1"/>
    <col min="9736" max="9736" width="16" style="1" customWidth="1"/>
    <col min="9737" max="9737" width="10.7109375" style="1" customWidth="1"/>
    <col min="9738" max="9738" width="18.85546875" style="1" customWidth="1"/>
    <col min="9739" max="9742" width="5.7109375" style="1" customWidth="1"/>
    <col min="9743" max="9743" width="7.7109375" style="1" customWidth="1"/>
    <col min="9744" max="9744" width="1.28515625" style="1" customWidth="1"/>
    <col min="9745" max="9748" width="6.140625" style="1" customWidth="1"/>
    <col min="9749" max="9749" width="7.85546875" style="1" customWidth="1"/>
    <col min="9750" max="9750" width="34" style="1" customWidth="1"/>
    <col min="9751" max="9752" width="25.42578125" style="1" customWidth="1"/>
    <col min="9753" max="9984" width="11.42578125" style="1"/>
    <col min="9985" max="9985" width="17.7109375" style="1" customWidth="1"/>
    <col min="9986" max="9986" width="18.85546875" style="1" customWidth="1"/>
    <col min="9987" max="9987" width="5.5703125" style="1" customWidth="1"/>
    <col min="9988" max="9988" width="25.85546875" style="1" customWidth="1"/>
    <col min="9989" max="9989" width="15.5703125" style="1" customWidth="1"/>
    <col min="9990" max="9990" width="17.28515625" style="1" customWidth="1"/>
    <col min="9991" max="9991" width="28.7109375" style="1" customWidth="1"/>
    <col min="9992" max="9992" width="16" style="1" customWidth="1"/>
    <col min="9993" max="9993" width="10.7109375" style="1" customWidth="1"/>
    <col min="9994" max="9994" width="18.85546875" style="1" customWidth="1"/>
    <col min="9995" max="9998" width="5.7109375" style="1" customWidth="1"/>
    <col min="9999" max="9999" width="7.7109375" style="1" customWidth="1"/>
    <col min="10000" max="10000" width="1.28515625" style="1" customWidth="1"/>
    <col min="10001" max="10004" width="6.140625" style="1" customWidth="1"/>
    <col min="10005" max="10005" width="7.85546875" style="1" customWidth="1"/>
    <col min="10006" max="10006" width="34" style="1" customWidth="1"/>
    <col min="10007" max="10008" width="25.42578125" style="1" customWidth="1"/>
    <col min="10009" max="10240" width="11.42578125" style="1"/>
    <col min="10241" max="10241" width="17.7109375" style="1" customWidth="1"/>
    <col min="10242" max="10242" width="18.85546875" style="1" customWidth="1"/>
    <col min="10243" max="10243" width="5.5703125" style="1" customWidth="1"/>
    <col min="10244" max="10244" width="25.85546875" style="1" customWidth="1"/>
    <col min="10245" max="10245" width="15.5703125" style="1" customWidth="1"/>
    <col min="10246" max="10246" width="17.28515625" style="1" customWidth="1"/>
    <col min="10247" max="10247" width="28.7109375" style="1" customWidth="1"/>
    <col min="10248" max="10248" width="16" style="1" customWidth="1"/>
    <col min="10249" max="10249" width="10.7109375" style="1" customWidth="1"/>
    <col min="10250" max="10250" width="18.85546875" style="1" customWidth="1"/>
    <col min="10251" max="10254" width="5.7109375" style="1" customWidth="1"/>
    <col min="10255" max="10255" width="7.7109375" style="1" customWidth="1"/>
    <col min="10256" max="10256" width="1.28515625" style="1" customWidth="1"/>
    <col min="10257" max="10260" width="6.140625" style="1" customWidth="1"/>
    <col min="10261" max="10261" width="7.85546875" style="1" customWidth="1"/>
    <col min="10262" max="10262" width="34" style="1" customWidth="1"/>
    <col min="10263" max="10264" width="25.42578125" style="1" customWidth="1"/>
    <col min="10265" max="10496" width="11.42578125" style="1"/>
    <col min="10497" max="10497" width="17.7109375" style="1" customWidth="1"/>
    <col min="10498" max="10498" width="18.85546875" style="1" customWidth="1"/>
    <col min="10499" max="10499" width="5.5703125" style="1" customWidth="1"/>
    <col min="10500" max="10500" width="25.85546875" style="1" customWidth="1"/>
    <col min="10501" max="10501" width="15.5703125" style="1" customWidth="1"/>
    <col min="10502" max="10502" width="17.28515625" style="1" customWidth="1"/>
    <col min="10503" max="10503" width="28.7109375" style="1" customWidth="1"/>
    <col min="10504" max="10504" width="16" style="1" customWidth="1"/>
    <col min="10505" max="10505" width="10.7109375" style="1" customWidth="1"/>
    <col min="10506" max="10506" width="18.85546875" style="1" customWidth="1"/>
    <col min="10507" max="10510" width="5.7109375" style="1" customWidth="1"/>
    <col min="10511" max="10511" width="7.7109375" style="1" customWidth="1"/>
    <col min="10512" max="10512" width="1.28515625" style="1" customWidth="1"/>
    <col min="10513" max="10516" width="6.140625" style="1" customWidth="1"/>
    <col min="10517" max="10517" width="7.85546875" style="1" customWidth="1"/>
    <col min="10518" max="10518" width="34" style="1" customWidth="1"/>
    <col min="10519" max="10520" width="25.42578125" style="1" customWidth="1"/>
    <col min="10521" max="10752" width="11.42578125" style="1"/>
    <col min="10753" max="10753" width="17.7109375" style="1" customWidth="1"/>
    <col min="10754" max="10754" width="18.85546875" style="1" customWidth="1"/>
    <col min="10755" max="10755" width="5.5703125" style="1" customWidth="1"/>
    <col min="10756" max="10756" width="25.85546875" style="1" customWidth="1"/>
    <col min="10757" max="10757" width="15.5703125" style="1" customWidth="1"/>
    <col min="10758" max="10758" width="17.28515625" style="1" customWidth="1"/>
    <col min="10759" max="10759" width="28.7109375" style="1" customWidth="1"/>
    <col min="10760" max="10760" width="16" style="1" customWidth="1"/>
    <col min="10761" max="10761" width="10.7109375" style="1" customWidth="1"/>
    <col min="10762" max="10762" width="18.85546875" style="1" customWidth="1"/>
    <col min="10763" max="10766" width="5.7109375" style="1" customWidth="1"/>
    <col min="10767" max="10767" width="7.7109375" style="1" customWidth="1"/>
    <col min="10768" max="10768" width="1.28515625" style="1" customWidth="1"/>
    <col min="10769" max="10772" width="6.140625" style="1" customWidth="1"/>
    <col min="10773" max="10773" width="7.85546875" style="1" customWidth="1"/>
    <col min="10774" max="10774" width="34" style="1" customWidth="1"/>
    <col min="10775" max="10776" width="25.42578125" style="1" customWidth="1"/>
    <col min="10777" max="11008" width="11.42578125" style="1"/>
    <col min="11009" max="11009" width="17.7109375" style="1" customWidth="1"/>
    <col min="11010" max="11010" width="18.85546875" style="1" customWidth="1"/>
    <col min="11011" max="11011" width="5.5703125" style="1" customWidth="1"/>
    <col min="11012" max="11012" width="25.85546875" style="1" customWidth="1"/>
    <col min="11013" max="11013" width="15.5703125" style="1" customWidth="1"/>
    <col min="11014" max="11014" width="17.28515625" style="1" customWidth="1"/>
    <col min="11015" max="11015" width="28.7109375" style="1" customWidth="1"/>
    <col min="11016" max="11016" width="16" style="1" customWidth="1"/>
    <col min="11017" max="11017" width="10.7109375" style="1" customWidth="1"/>
    <col min="11018" max="11018" width="18.85546875" style="1" customWidth="1"/>
    <col min="11019" max="11022" width="5.7109375" style="1" customWidth="1"/>
    <col min="11023" max="11023" width="7.7109375" style="1" customWidth="1"/>
    <col min="11024" max="11024" width="1.28515625" style="1" customWidth="1"/>
    <col min="11025" max="11028" width="6.140625" style="1" customWidth="1"/>
    <col min="11029" max="11029" width="7.85546875" style="1" customWidth="1"/>
    <col min="11030" max="11030" width="34" style="1" customWidth="1"/>
    <col min="11031" max="11032" width="25.42578125" style="1" customWidth="1"/>
    <col min="11033" max="11264" width="11.42578125" style="1"/>
    <col min="11265" max="11265" width="17.7109375" style="1" customWidth="1"/>
    <col min="11266" max="11266" width="18.85546875" style="1" customWidth="1"/>
    <col min="11267" max="11267" width="5.5703125" style="1" customWidth="1"/>
    <col min="11268" max="11268" width="25.85546875" style="1" customWidth="1"/>
    <col min="11269" max="11269" width="15.5703125" style="1" customWidth="1"/>
    <col min="11270" max="11270" width="17.28515625" style="1" customWidth="1"/>
    <col min="11271" max="11271" width="28.7109375" style="1" customWidth="1"/>
    <col min="11272" max="11272" width="16" style="1" customWidth="1"/>
    <col min="11273" max="11273" width="10.7109375" style="1" customWidth="1"/>
    <col min="11274" max="11274" width="18.85546875" style="1" customWidth="1"/>
    <col min="11275" max="11278" width="5.7109375" style="1" customWidth="1"/>
    <col min="11279" max="11279" width="7.7109375" style="1" customWidth="1"/>
    <col min="11280" max="11280" width="1.28515625" style="1" customWidth="1"/>
    <col min="11281" max="11284" width="6.140625" style="1" customWidth="1"/>
    <col min="11285" max="11285" width="7.85546875" style="1" customWidth="1"/>
    <col min="11286" max="11286" width="34" style="1" customWidth="1"/>
    <col min="11287" max="11288" width="25.42578125" style="1" customWidth="1"/>
    <col min="11289" max="11520" width="11.42578125" style="1"/>
    <col min="11521" max="11521" width="17.7109375" style="1" customWidth="1"/>
    <col min="11522" max="11522" width="18.85546875" style="1" customWidth="1"/>
    <col min="11523" max="11523" width="5.5703125" style="1" customWidth="1"/>
    <col min="11524" max="11524" width="25.85546875" style="1" customWidth="1"/>
    <col min="11525" max="11525" width="15.5703125" style="1" customWidth="1"/>
    <col min="11526" max="11526" width="17.28515625" style="1" customWidth="1"/>
    <col min="11527" max="11527" width="28.7109375" style="1" customWidth="1"/>
    <col min="11528" max="11528" width="16" style="1" customWidth="1"/>
    <col min="11529" max="11529" width="10.7109375" style="1" customWidth="1"/>
    <col min="11530" max="11530" width="18.85546875" style="1" customWidth="1"/>
    <col min="11531" max="11534" width="5.7109375" style="1" customWidth="1"/>
    <col min="11535" max="11535" width="7.7109375" style="1" customWidth="1"/>
    <col min="11536" max="11536" width="1.28515625" style="1" customWidth="1"/>
    <col min="11537" max="11540" width="6.140625" style="1" customWidth="1"/>
    <col min="11541" max="11541" width="7.85546875" style="1" customWidth="1"/>
    <col min="11542" max="11542" width="34" style="1" customWidth="1"/>
    <col min="11543" max="11544" width="25.42578125" style="1" customWidth="1"/>
    <col min="11545" max="11776" width="11.42578125" style="1"/>
    <col min="11777" max="11777" width="17.7109375" style="1" customWidth="1"/>
    <col min="11778" max="11778" width="18.85546875" style="1" customWidth="1"/>
    <col min="11779" max="11779" width="5.5703125" style="1" customWidth="1"/>
    <col min="11780" max="11780" width="25.85546875" style="1" customWidth="1"/>
    <col min="11781" max="11781" width="15.5703125" style="1" customWidth="1"/>
    <col min="11782" max="11782" width="17.28515625" style="1" customWidth="1"/>
    <col min="11783" max="11783" width="28.7109375" style="1" customWidth="1"/>
    <col min="11784" max="11784" width="16" style="1" customWidth="1"/>
    <col min="11785" max="11785" width="10.7109375" style="1" customWidth="1"/>
    <col min="11786" max="11786" width="18.85546875" style="1" customWidth="1"/>
    <col min="11787" max="11790" width="5.7109375" style="1" customWidth="1"/>
    <col min="11791" max="11791" width="7.7109375" style="1" customWidth="1"/>
    <col min="11792" max="11792" width="1.28515625" style="1" customWidth="1"/>
    <col min="11793" max="11796" width="6.140625" style="1" customWidth="1"/>
    <col min="11797" max="11797" width="7.85546875" style="1" customWidth="1"/>
    <col min="11798" max="11798" width="34" style="1" customWidth="1"/>
    <col min="11799" max="11800" width="25.42578125" style="1" customWidth="1"/>
    <col min="11801" max="12032" width="11.42578125" style="1"/>
    <col min="12033" max="12033" width="17.7109375" style="1" customWidth="1"/>
    <col min="12034" max="12034" width="18.85546875" style="1" customWidth="1"/>
    <col min="12035" max="12035" width="5.5703125" style="1" customWidth="1"/>
    <col min="12036" max="12036" width="25.85546875" style="1" customWidth="1"/>
    <col min="12037" max="12037" width="15.5703125" style="1" customWidth="1"/>
    <col min="12038" max="12038" width="17.28515625" style="1" customWidth="1"/>
    <col min="12039" max="12039" width="28.7109375" style="1" customWidth="1"/>
    <col min="12040" max="12040" width="16" style="1" customWidth="1"/>
    <col min="12041" max="12041" width="10.7109375" style="1" customWidth="1"/>
    <col min="12042" max="12042" width="18.85546875" style="1" customWidth="1"/>
    <col min="12043" max="12046" width="5.7109375" style="1" customWidth="1"/>
    <col min="12047" max="12047" width="7.7109375" style="1" customWidth="1"/>
    <col min="12048" max="12048" width="1.28515625" style="1" customWidth="1"/>
    <col min="12049" max="12052" width="6.140625" style="1" customWidth="1"/>
    <col min="12053" max="12053" width="7.85546875" style="1" customWidth="1"/>
    <col min="12054" max="12054" width="34" style="1" customWidth="1"/>
    <col min="12055" max="12056" width="25.42578125" style="1" customWidth="1"/>
    <col min="12057" max="12288" width="11.42578125" style="1"/>
    <col min="12289" max="12289" width="17.7109375" style="1" customWidth="1"/>
    <col min="12290" max="12290" width="18.85546875" style="1" customWidth="1"/>
    <col min="12291" max="12291" width="5.5703125" style="1" customWidth="1"/>
    <col min="12292" max="12292" width="25.85546875" style="1" customWidth="1"/>
    <col min="12293" max="12293" width="15.5703125" style="1" customWidth="1"/>
    <col min="12294" max="12294" width="17.28515625" style="1" customWidth="1"/>
    <col min="12295" max="12295" width="28.7109375" style="1" customWidth="1"/>
    <col min="12296" max="12296" width="16" style="1" customWidth="1"/>
    <col min="12297" max="12297" width="10.7109375" style="1" customWidth="1"/>
    <col min="12298" max="12298" width="18.85546875" style="1" customWidth="1"/>
    <col min="12299" max="12302" width="5.7109375" style="1" customWidth="1"/>
    <col min="12303" max="12303" width="7.7109375" style="1" customWidth="1"/>
    <col min="12304" max="12304" width="1.28515625" style="1" customWidth="1"/>
    <col min="12305" max="12308" width="6.140625" style="1" customWidth="1"/>
    <col min="12309" max="12309" width="7.85546875" style="1" customWidth="1"/>
    <col min="12310" max="12310" width="34" style="1" customWidth="1"/>
    <col min="12311" max="12312" width="25.42578125" style="1" customWidth="1"/>
    <col min="12313" max="12544" width="11.42578125" style="1"/>
    <col min="12545" max="12545" width="17.7109375" style="1" customWidth="1"/>
    <col min="12546" max="12546" width="18.85546875" style="1" customWidth="1"/>
    <col min="12547" max="12547" width="5.5703125" style="1" customWidth="1"/>
    <col min="12548" max="12548" width="25.85546875" style="1" customWidth="1"/>
    <col min="12549" max="12549" width="15.5703125" style="1" customWidth="1"/>
    <col min="12550" max="12550" width="17.28515625" style="1" customWidth="1"/>
    <col min="12551" max="12551" width="28.7109375" style="1" customWidth="1"/>
    <col min="12552" max="12552" width="16" style="1" customWidth="1"/>
    <col min="12553" max="12553" width="10.7109375" style="1" customWidth="1"/>
    <col min="12554" max="12554" width="18.85546875" style="1" customWidth="1"/>
    <col min="12555" max="12558" width="5.7109375" style="1" customWidth="1"/>
    <col min="12559" max="12559" width="7.7109375" style="1" customWidth="1"/>
    <col min="12560" max="12560" width="1.28515625" style="1" customWidth="1"/>
    <col min="12561" max="12564" width="6.140625" style="1" customWidth="1"/>
    <col min="12565" max="12565" width="7.85546875" style="1" customWidth="1"/>
    <col min="12566" max="12566" width="34" style="1" customWidth="1"/>
    <col min="12567" max="12568" width="25.42578125" style="1" customWidth="1"/>
    <col min="12569" max="12800" width="11.42578125" style="1"/>
    <col min="12801" max="12801" width="17.7109375" style="1" customWidth="1"/>
    <col min="12802" max="12802" width="18.85546875" style="1" customWidth="1"/>
    <col min="12803" max="12803" width="5.5703125" style="1" customWidth="1"/>
    <col min="12804" max="12804" width="25.85546875" style="1" customWidth="1"/>
    <col min="12805" max="12805" width="15.5703125" style="1" customWidth="1"/>
    <col min="12806" max="12806" width="17.28515625" style="1" customWidth="1"/>
    <col min="12807" max="12807" width="28.7109375" style="1" customWidth="1"/>
    <col min="12808" max="12808" width="16" style="1" customWidth="1"/>
    <col min="12809" max="12809" width="10.7109375" style="1" customWidth="1"/>
    <col min="12810" max="12810" width="18.85546875" style="1" customWidth="1"/>
    <col min="12811" max="12814" width="5.7109375" style="1" customWidth="1"/>
    <col min="12815" max="12815" width="7.7109375" style="1" customWidth="1"/>
    <col min="12816" max="12816" width="1.28515625" style="1" customWidth="1"/>
    <col min="12817" max="12820" width="6.140625" style="1" customWidth="1"/>
    <col min="12821" max="12821" width="7.85546875" style="1" customWidth="1"/>
    <col min="12822" max="12822" width="34" style="1" customWidth="1"/>
    <col min="12823" max="12824" width="25.42578125" style="1" customWidth="1"/>
    <col min="12825" max="13056" width="11.42578125" style="1"/>
    <col min="13057" max="13057" width="17.7109375" style="1" customWidth="1"/>
    <col min="13058" max="13058" width="18.85546875" style="1" customWidth="1"/>
    <col min="13059" max="13059" width="5.5703125" style="1" customWidth="1"/>
    <col min="13060" max="13060" width="25.85546875" style="1" customWidth="1"/>
    <col min="13061" max="13061" width="15.5703125" style="1" customWidth="1"/>
    <col min="13062" max="13062" width="17.28515625" style="1" customWidth="1"/>
    <col min="13063" max="13063" width="28.7109375" style="1" customWidth="1"/>
    <col min="13064" max="13064" width="16" style="1" customWidth="1"/>
    <col min="13065" max="13065" width="10.7109375" style="1" customWidth="1"/>
    <col min="13066" max="13066" width="18.85546875" style="1" customWidth="1"/>
    <col min="13067" max="13070" width="5.7109375" style="1" customWidth="1"/>
    <col min="13071" max="13071" width="7.7109375" style="1" customWidth="1"/>
    <col min="13072" max="13072" width="1.28515625" style="1" customWidth="1"/>
    <col min="13073" max="13076" width="6.140625" style="1" customWidth="1"/>
    <col min="13077" max="13077" width="7.85546875" style="1" customWidth="1"/>
    <col min="13078" max="13078" width="34" style="1" customWidth="1"/>
    <col min="13079" max="13080" width="25.42578125" style="1" customWidth="1"/>
    <col min="13081" max="13312" width="11.42578125" style="1"/>
    <col min="13313" max="13313" width="17.7109375" style="1" customWidth="1"/>
    <col min="13314" max="13314" width="18.85546875" style="1" customWidth="1"/>
    <col min="13315" max="13315" width="5.5703125" style="1" customWidth="1"/>
    <col min="13316" max="13316" width="25.85546875" style="1" customWidth="1"/>
    <col min="13317" max="13317" width="15.5703125" style="1" customWidth="1"/>
    <col min="13318" max="13318" width="17.28515625" style="1" customWidth="1"/>
    <col min="13319" max="13319" width="28.7109375" style="1" customWidth="1"/>
    <col min="13320" max="13320" width="16" style="1" customWidth="1"/>
    <col min="13321" max="13321" width="10.7109375" style="1" customWidth="1"/>
    <col min="13322" max="13322" width="18.85546875" style="1" customWidth="1"/>
    <col min="13323" max="13326" width="5.7109375" style="1" customWidth="1"/>
    <col min="13327" max="13327" width="7.7109375" style="1" customWidth="1"/>
    <col min="13328" max="13328" width="1.28515625" style="1" customWidth="1"/>
    <col min="13329" max="13332" width="6.140625" style="1" customWidth="1"/>
    <col min="13333" max="13333" width="7.85546875" style="1" customWidth="1"/>
    <col min="13334" max="13334" width="34" style="1" customWidth="1"/>
    <col min="13335" max="13336" width="25.42578125" style="1" customWidth="1"/>
    <col min="13337" max="13568" width="11.42578125" style="1"/>
    <col min="13569" max="13569" width="17.7109375" style="1" customWidth="1"/>
    <col min="13570" max="13570" width="18.85546875" style="1" customWidth="1"/>
    <col min="13571" max="13571" width="5.5703125" style="1" customWidth="1"/>
    <col min="13572" max="13572" width="25.85546875" style="1" customWidth="1"/>
    <col min="13573" max="13573" width="15.5703125" style="1" customWidth="1"/>
    <col min="13574" max="13574" width="17.28515625" style="1" customWidth="1"/>
    <col min="13575" max="13575" width="28.7109375" style="1" customWidth="1"/>
    <col min="13576" max="13576" width="16" style="1" customWidth="1"/>
    <col min="13577" max="13577" width="10.7109375" style="1" customWidth="1"/>
    <col min="13578" max="13578" width="18.85546875" style="1" customWidth="1"/>
    <col min="13579" max="13582" width="5.7109375" style="1" customWidth="1"/>
    <col min="13583" max="13583" width="7.7109375" style="1" customWidth="1"/>
    <col min="13584" max="13584" width="1.28515625" style="1" customWidth="1"/>
    <col min="13585" max="13588" width="6.140625" style="1" customWidth="1"/>
    <col min="13589" max="13589" width="7.85546875" style="1" customWidth="1"/>
    <col min="13590" max="13590" width="34" style="1" customWidth="1"/>
    <col min="13591" max="13592" width="25.42578125" style="1" customWidth="1"/>
    <col min="13593" max="13824" width="11.42578125" style="1"/>
    <col min="13825" max="13825" width="17.7109375" style="1" customWidth="1"/>
    <col min="13826" max="13826" width="18.85546875" style="1" customWidth="1"/>
    <col min="13827" max="13827" width="5.5703125" style="1" customWidth="1"/>
    <col min="13828" max="13828" width="25.85546875" style="1" customWidth="1"/>
    <col min="13829" max="13829" width="15.5703125" style="1" customWidth="1"/>
    <col min="13830" max="13830" width="17.28515625" style="1" customWidth="1"/>
    <col min="13831" max="13831" width="28.7109375" style="1" customWidth="1"/>
    <col min="13832" max="13832" width="16" style="1" customWidth="1"/>
    <col min="13833" max="13833" width="10.7109375" style="1" customWidth="1"/>
    <col min="13834" max="13834" width="18.85546875" style="1" customWidth="1"/>
    <col min="13835" max="13838" width="5.7109375" style="1" customWidth="1"/>
    <col min="13839" max="13839" width="7.7109375" style="1" customWidth="1"/>
    <col min="13840" max="13840" width="1.28515625" style="1" customWidth="1"/>
    <col min="13841" max="13844" width="6.140625" style="1" customWidth="1"/>
    <col min="13845" max="13845" width="7.85546875" style="1" customWidth="1"/>
    <col min="13846" max="13846" width="34" style="1" customWidth="1"/>
    <col min="13847" max="13848" width="25.42578125" style="1" customWidth="1"/>
    <col min="13849" max="14080" width="11.42578125" style="1"/>
    <col min="14081" max="14081" width="17.7109375" style="1" customWidth="1"/>
    <col min="14082" max="14082" width="18.85546875" style="1" customWidth="1"/>
    <col min="14083" max="14083" width="5.5703125" style="1" customWidth="1"/>
    <col min="14084" max="14084" width="25.85546875" style="1" customWidth="1"/>
    <col min="14085" max="14085" width="15.5703125" style="1" customWidth="1"/>
    <col min="14086" max="14086" width="17.28515625" style="1" customWidth="1"/>
    <col min="14087" max="14087" width="28.7109375" style="1" customWidth="1"/>
    <col min="14088" max="14088" width="16" style="1" customWidth="1"/>
    <col min="14089" max="14089" width="10.7109375" style="1" customWidth="1"/>
    <col min="14090" max="14090" width="18.85546875" style="1" customWidth="1"/>
    <col min="14091" max="14094" width="5.7109375" style="1" customWidth="1"/>
    <col min="14095" max="14095" width="7.7109375" style="1" customWidth="1"/>
    <col min="14096" max="14096" width="1.28515625" style="1" customWidth="1"/>
    <col min="14097" max="14100" width="6.140625" style="1" customWidth="1"/>
    <col min="14101" max="14101" width="7.85546875" style="1" customWidth="1"/>
    <col min="14102" max="14102" width="34" style="1" customWidth="1"/>
    <col min="14103" max="14104" width="25.42578125" style="1" customWidth="1"/>
    <col min="14105" max="14336" width="11.42578125" style="1"/>
    <col min="14337" max="14337" width="17.7109375" style="1" customWidth="1"/>
    <col min="14338" max="14338" width="18.85546875" style="1" customWidth="1"/>
    <col min="14339" max="14339" width="5.5703125" style="1" customWidth="1"/>
    <col min="14340" max="14340" width="25.85546875" style="1" customWidth="1"/>
    <col min="14341" max="14341" width="15.5703125" style="1" customWidth="1"/>
    <col min="14342" max="14342" width="17.28515625" style="1" customWidth="1"/>
    <col min="14343" max="14343" width="28.7109375" style="1" customWidth="1"/>
    <col min="14344" max="14344" width="16" style="1" customWidth="1"/>
    <col min="14345" max="14345" width="10.7109375" style="1" customWidth="1"/>
    <col min="14346" max="14346" width="18.85546875" style="1" customWidth="1"/>
    <col min="14347" max="14350" width="5.7109375" style="1" customWidth="1"/>
    <col min="14351" max="14351" width="7.7109375" style="1" customWidth="1"/>
    <col min="14352" max="14352" width="1.28515625" style="1" customWidth="1"/>
    <col min="14353" max="14356" width="6.140625" style="1" customWidth="1"/>
    <col min="14357" max="14357" width="7.85546875" style="1" customWidth="1"/>
    <col min="14358" max="14358" width="34" style="1" customWidth="1"/>
    <col min="14359" max="14360" width="25.42578125" style="1" customWidth="1"/>
    <col min="14361" max="14592" width="11.42578125" style="1"/>
    <col min="14593" max="14593" width="17.7109375" style="1" customWidth="1"/>
    <col min="14594" max="14594" width="18.85546875" style="1" customWidth="1"/>
    <col min="14595" max="14595" width="5.5703125" style="1" customWidth="1"/>
    <col min="14596" max="14596" width="25.85546875" style="1" customWidth="1"/>
    <col min="14597" max="14597" width="15.5703125" style="1" customWidth="1"/>
    <col min="14598" max="14598" width="17.28515625" style="1" customWidth="1"/>
    <col min="14599" max="14599" width="28.7109375" style="1" customWidth="1"/>
    <col min="14600" max="14600" width="16" style="1" customWidth="1"/>
    <col min="14601" max="14601" width="10.7109375" style="1" customWidth="1"/>
    <col min="14602" max="14602" width="18.85546875" style="1" customWidth="1"/>
    <col min="14603" max="14606" width="5.7109375" style="1" customWidth="1"/>
    <col min="14607" max="14607" width="7.7109375" style="1" customWidth="1"/>
    <col min="14608" max="14608" width="1.28515625" style="1" customWidth="1"/>
    <col min="14609" max="14612" width="6.140625" style="1" customWidth="1"/>
    <col min="14613" max="14613" width="7.85546875" style="1" customWidth="1"/>
    <col min="14614" max="14614" width="34" style="1" customWidth="1"/>
    <col min="14615" max="14616" width="25.42578125" style="1" customWidth="1"/>
    <col min="14617" max="14848" width="11.42578125" style="1"/>
    <col min="14849" max="14849" width="17.7109375" style="1" customWidth="1"/>
    <col min="14850" max="14850" width="18.85546875" style="1" customWidth="1"/>
    <col min="14851" max="14851" width="5.5703125" style="1" customWidth="1"/>
    <col min="14852" max="14852" width="25.85546875" style="1" customWidth="1"/>
    <col min="14853" max="14853" width="15.5703125" style="1" customWidth="1"/>
    <col min="14854" max="14854" width="17.28515625" style="1" customWidth="1"/>
    <col min="14855" max="14855" width="28.7109375" style="1" customWidth="1"/>
    <col min="14856" max="14856" width="16" style="1" customWidth="1"/>
    <col min="14857" max="14857" width="10.7109375" style="1" customWidth="1"/>
    <col min="14858" max="14858" width="18.85546875" style="1" customWidth="1"/>
    <col min="14859" max="14862" width="5.7109375" style="1" customWidth="1"/>
    <col min="14863" max="14863" width="7.7109375" style="1" customWidth="1"/>
    <col min="14864" max="14864" width="1.28515625" style="1" customWidth="1"/>
    <col min="14865" max="14868" width="6.140625" style="1" customWidth="1"/>
    <col min="14869" max="14869" width="7.85546875" style="1" customWidth="1"/>
    <col min="14870" max="14870" width="34" style="1" customWidth="1"/>
    <col min="14871" max="14872" width="25.42578125" style="1" customWidth="1"/>
    <col min="14873" max="15104" width="11.42578125" style="1"/>
    <col min="15105" max="15105" width="17.7109375" style="1" customWidth="1"/>
    <col min="15106" max="15106" width="18.85546875" style="1" customWidth="1"/>
    <col min="15107" max="15107" width="5.5703125" style="1" customWidth="1"/>
    <col min="15108" max="15108" width="25.85546875" style="1" customWidth="1"/>
    <col min="15109" max="15109" width="15.5703125" style="1" customWidth="1"/>
    <col min="15110" max="15110" width="17.28515625" style="1" customWidth="1"/>
    <col min="15111" max="15111" width="28.7109375" style="1" customWidth="1"/>
    <col min="15112" max="15112" width="16" style="1" customWidth="1"/>
    <col min="15113" max="15113" width="10.7109375" style="1" customWidth="1"/>
    <col min="15114" max="15114" width="18.85546875" style="1" customWidth="1"/>
    <col min="15115" max="15118" width="5.7109375" style="1" customWidth="1"/>
    <col min="15119" max="15119" width="7.7109375" style="1" customWidth="1"/>
    <col min="15120" max="15120" width="1.28515625" style="1" customWidth="1"/>
    <col min="15121" max="15124" width="6.140625" style="1" customWidth="1"/>
    <col min="15125" max="15125" width="7.85546875" style="1" customWidth="1"/>
    <col min="15126" max="15126" width="34" style="1" customWidth="1"/>
    <col min="15127" max="15128" width="25.42578125" style="1" customWidth="1"/>
    <col min="15129" max="15360" width="11.42578125" style="1"/>
    <col min="15361" max="15361" width="17.7109375" style="1" customWidth="1"/>
    <col min="15362" max="15362" width="18.85546875" style="1" customWidth="1"/>
    <col min="15363" max="15363" width="5.5703125" style="1" customWidth="1"/>
    <col min="15364" max="15364" width="25.85546875" style="1" customWidth="1"/>
    <col min="15365" max="15365" width="15.5703125" style="1" customWidth="1"/>
    <col min="15366" max="15366" width="17.28515625" style="1" customWidth="1"/>
    <col min="15367" max="15367" width="28.7109375" style="1" customWidth="1"/>
    <col min="15368" max="15368" width="16" style="1" customWidth="1"/>
    <col min="15369" max="15369" width="10.7109375" style="1" customWidth="1"/>
    <col min="15370" max="15370" width="18.85546875" style="1" customWidth="1"/>
    <col min="15371" max="15374" width="5.7109375" style="1" customWidth="1"/>
    <col min="15375" max="15375" width="7.7109375" style="1" customWidth="1"/>
    <col min="15376" max="15376" width="1.28515625" style="1" customWidth="1"/>
    <col min="15377" max="15380" width="6.140625" style="1" customWidth="1"/>
    <col min="15381" max="15381" width="7.85546875" style="1" customWidth="1"/>
    <col min="15382" max="15382" width="34" style="1" customWidth="1"/>
    <col min="15383" max="15384" width="25.42578125" style="1" customWidth="1"/>
    <col min="15385" max="15616" width="11.42578125" style="1"/>
    <col min="15617" max="15617" width="17.7109375" style="1" customWidth="1"/>
    <col min="15618" max="15618" width="18.85546875" style="1" customWidth="1"/>
    <col min="15619" max="15619" width="5.5703125" style="1" customWidth="1"/>
    <col min="15620" max="15620" width="25.85546875" style="1" customWidth="1"/>
    <col min="15621" max="15621" width="15.5703125" style="1" customWidth="1"/>
    <col min="15622" max="15622" width="17.28515625" style="1" customWidth="1"/>
    <col min="15623" max="15623" width="28.7109375" style="1" customWidth="1"/>
    <col min="15624" max="15624" width="16" style="1" customWidth="1"/>
    <col min="15625" max="15625" width="10.7109375" style="1" customWidth="1"/>
    <col min="15626" max="15626" width="18.85546875" style="1" customWidth="1"/>
    <col min="15627" max="15630" width="5.7109375" style="1" customWidth="1"/>
    <col min="15631" max="15631" width="7.7109375" style="1" customWidth="1"/>
    <col min="15632" max="15632" width="1.28515625" style="1" customWidth="1"/>
    <col min="15633" max="15636" width="6.140625" style="1" customWidth="1"/>
    <col min="15637" max="15637" width="7.85546875" style="1" customWidth="1"/>
    <col min="15638" max="15638" width="34" style="1" customWidth="1"/>
    <col min="15639" max="15640" width="25.42578125" style="1" customWidth="1"/>
    <col min="15641" max="15872" width="11.42578125" style="1"/>
    <col min="15873" max="15873" width="17.7109375" style="1" customWidth="1"/>
    <col min="15874" max="15874" width="18.85546875" style="1" customWidth="1"/>
    <col min="15875" max="15875" width="5.5703125" style="1" customWidth="1"/>
    <col min="15876" max="15876" width="25.85546875" style="1" customWidth="1"/>
    <col min="15877" max="15877" width="15.5703125" style="1" customWidth="1"/>
    <col min="15878" max="15878" width="17.28515625" style="1" customWidth="1"/>
    <col min="15879" max="15879" width="28.7109375" style="1" customWidth="1"/>
    <col min="15880" max="15880" width="16" style="1" customWidth="1"/>
    <col min="15881" max="15881" width="10.7109375" style="1" customWidth="1"/>
    <col min="15882" max="15882" width="18.85546875" style="1" customWidth="1"/>
    <col min="15883" max="15886" width="5.7109375" style="1" customWidth="1"/>
    <col min="15887" max="15887" width="7.7109375" style="1" customWidth="1"/>
    <col min="15888" max="15888" width="1.28515625" style="1" customWidth="1"/>
    <col min="15889" max="15892" width="6.140625" style="1" customWidth="1"/>
    <col min="15893" max="15893" width="7.85546875" style="1" customWidth="1"/>
    <col min="15894" max="15894" width="34" style="1" customWidth="1"/>
    <col min="15895" max="15896" width="25.42578125" style="1" customWidth="1"/>
    <col min="15897" max="16128" width="11.42578125" style="1"/>
    <col min="16129" max="16129" width="17.7109375" style="1" customWidth="1"/>
    <col min="16130" max="16130" width="18.85546875" style="1" customWidth="1"/>
    <col min="16131" max="16131" width="5.5703125" style="1" customWidth="1"/>
    <col min="16132" max="16132" width="25.85546875" style="1" customWidth="1"/>
    <col min="16133" max="16133" width="15.5703125" style="1" customWidth="1"/>
    <col min="16134" max="16134" width="17.28515625" style="1" customWidth="1"/>
    <col min="16135" max="16135" width="28.7109375" style="1" customWidth="1"/>
    <col min="16136" max="16136" width="16" style="1" customWidth="1"/>
    <col min="16137" max="16137" width="10.7109375" style="1" customWidth="1"/>
    <col min="16138" max="16138" width="18.85546875" style="1" customWidth="1"/>
    <col min="16139" max="16142" width="5.7109375" style="1" customWidth="1"/>
    <col min="16143" max="16143" width="7.7109375" style="1" customWidth="1"/>
    <col min="16144" max="16144" width="1.28515625" style="1" customWidth="1"/>
    <col min="16145" max="16148" width="6.140625" style="1" customWidth="1"/>
    <col min="16149" max="16149" width="7.85546875" style="1" customWidth="1"/>
    <col min="16150" max="16150" width="34" style="1" customWidth="1"/>
    <col min="16151" max="16152" width="25.42578125" style="1" customWidth="1"/>
    <col min="16153" max="16384" width="11.425781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6.149999999999999" customHeight="1" thickBot="1" x14ac:dyDescent="0.3">
      <c r="A7" s="9" t="s">
        <v>7</v>
      </c>
      <c r="B7" s="229" t="s">
        <v>888</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4" ht="42.75" x14ac:dyDescent="0.25">
      <c r="A10" s="209"/>
      <c r="B10" s="209"/>
      <c r="C10" s="209"/>
      <c r="D10" s="209"/>
      <c r="E10" s="209"/>
      <c r="F10" s="209"/>
      <c r="G10" s="209"/>
      <c r="H10" s="209"/>
      <c r="I10" s="209"/>
      <c r="J10" s="209"/>
      <c r="K10" s="11" t="s">
        <v>23</v>
      </c>
      <c r="L10" s="11" t="s">
        <v>24</v>
      </c>
      <c r="M10" s="11" t="s">
        <v>25</v>
      </c>
      <c r="N10" s="11" t="s">
        <v>26</v>
      </c>
      <c r="O10" s="11" t="s">
        <v>27</v>
      </c>
      <c r="P10" s="209"/>
      <c r="Q10" s="11" t="s">
        <v>28</v>
      </c>
      <c r="R10" s="11" t="s">
        <v>24</v>
      </c>
      <c r="S10" s="11" t="s">
        <v>25</v>
      </c>
      <c r="T10" s="11" t="s">
        <v>26</v>
      </c>
      <c r="U10" s="11" t="s">
        <v>27</v>
      </c>
      <c r="V10" s="209"/>
      <c r="W10" s="209"/>
      <c r="X10" s="209"/>
    </row>
    <row r="11" spans="1:24" ht="180" x14ac:dyDescent="0.25">
      <c r="A11" s="216" t="s">
        <v>29</v>
      </c>
      <c r="B11" s="208" t="s">
        <v>852</v>
      </c>
      <c r="C11" s="22">
        <v>1</v>
      </c>
      <c r="D11" s="22" t="s">
        <v>853</v>
      </c>
      <c r="E11" s="22" t="s">
        <v>851</v>
      </c>
      <c r="F11" s="22" t="s">
        <v>854</v>
      </c>
      <c r="G11" s="51" t="s">
        <v>855</v>
      </c>
      <c r="H11" s="22">
        <v>2</v>
      </c>
      <c r="I11" s="22" t="s">
        <v>856</v>
      </c>
      <c r="J11" s="22" t="s">
        <v>857</v>
      </c>
      <c r="K11" s="36"/>
      <c r="L11" s="36">
        <v>0.5</v>
      </c>
      <c r="M11" s="36"/>
      <c r="N11" s="36">
        <v>0.5</v>
      </c>
      <c r="O11" s="36">
        <v>1</v>
      </c>
      <c r="P11" s="209"/>
      <c r="Q11" s="22"/>
      <c r="R11" s="22"/>
      <c r="S11" s="22"/>
      <c r="T11" s="22"/>
      <c r="U11" s="22"/>
      <c r="V11" s="22"/>
      <c r="W11" s="23"/>
      <c r="X11" s="23"/>
    </row>
    <row r="12" spans="1:24" ht="165" x14ac:dyDescent="0.25">
      <c r="A12" s="217"/>
      <c r="B12" s="208"/>
      <c r="C12" s="22">
        <v>2</v>
      </c>
      <c r="D12" s="207" t="s">
        <v>858</v>
      </c>
      <c r="E12" s="22" t="s">
        <v>851</v>
      </c>
      <c r="F12" s="158" t="s">
        <v>859</v>
      </c>
      <c r="G12" s="22" t="s">
        <v>860</v>
      </c>
      <c r="H12" s="22">
        <v>40</v>
      </c>
      <c r="I12" s="22" t="s">
        <v>856</v>
      </c>
      <c r="J12" s="22" t="s">
        <v>861</v>
      </c>
      <c r="K12" s="16"/>
      <c r="L12" s="16">
        <v>0.5</v>
      </c>
      <c r="M12" s="16"/>
      <c r="N12" s="16">
        <v>0.5</v>
      </c>
      <c r="O12" s="16">
        <v>1</v>
      </c>
      <c r="P12" s="209"/>
      <c r="Q12" s="22"/>
      <c r="R12" s="22"/>
      <c r="S12" s="22"/>
      <c r="T12" s="22"/>
      <c r="U12" s="22"/>
      <c r="V12" s="22"/>
      <c r="W12" s="23"/>
      <c r="X12" s="23"/>
    </row>
    <row r="13" spans="1:24" x14ac:dyDescent="0.25">
      <c r="A13" s="218"/>
      <c r="B13" s="208"/>
      <c r="C13" s="22">
        <v>3</v>
      </c>
      <c r="D13" s="22"/>
      <c r="E13" s="22"/>
      <c r="F13" s="22"/>
      <c r="G13" s="22"/>
      <c r="H13" s="22"/>
      <c r="I13" s="22"/>
      <c r="J13" s="22"/>
      <c r="K13" s="22"/>
      <c r="L13" s="22"/>
      <c r="M13" s="22"/>
      <c r="N13" s="22"/>
      <c r="O13" s="22"/>
      <c r="P13" s="209"/>
      <c r="Q13" s="22"/>
      <c r="R13" s="22"/>
      <c r="S13" s="22"/>
      <c r="T13" s="22"/>
      <c r="U13" s="22"/>
      <c r="V13" s="22"/>
      <c r="W13" s="23"/>
      <c r="X13" s="23"/>
    </row>
    <row r="14" spans="1:24" hidden="1" x14ac:dyDescent="0.25">
      <c r="A14" s="54"/>
      <c r="B14" s="216"/>
      <c r="C14" s="22">
        <v>1</v>
      </c>
      <c r="D14" s="22"/>
      <c r="E14" s="22"/>
      <c r="F14" s="22"/>
      <c r="G14" s="22"/>
      <c r="H14" s="22"/>
      <c r="I14" s="22"/>
      <c r="J14" s="22"/>
      <c r="K14" s="22"/>
      <c r="L14" s="22"/>
      <c r="M14" s="22"/>
      <c r="N14" s="22"/>
      <c r="O14" s="22"/>
      <c r="P14" s="209"/>
      <c r="Q14" s="22"/>
      <c r="R14" s="22"/>
      <c r="S14" s="22"/>
      <c r="T14" s="22"/>
      <c r="U14" s="22"/>
      <c r="V14" s="22"/>
      <c r="W14" s="23"/>
      <c r="X14" s="23"/>
    </row>
    <row r="15" spans="1:24" hidden="1" x14ac:dyDescent="0.25">
      <c r="A15" s="54"/>
      <c r="B15" s="217"/>
      <c r="C15" s="22">
        <v>2</v>
      </c>
      <c r="D15" s="22"/>
      <c r="E15" s="22"/>
      <c r="F15" s="22"/>
      <c r="G15" s="22"/>
      <c r="H15" s="22"/>
      <c r="I15" s="22"/>
      <c r="J15" s="22"/>
      <c r="K15" s="22"/>
      <c r="L15" s="22"/>
      <c r="M15" s="22"/>
      <c r="N15" s="22"/>
      <c r="O15" s="22"/>
      <c r="P15" s="209"/>
      <c r="Q15" s="22"/>
      <c r="R15" s="22"/>
      <c r="S15" s="22"/>
      <c r="T15" s="22"/>
      <c r="U15" s="22"/>
      <c r="V15" s="22"/>
      <c r="W15" s="23"/>
      <c r="X15" s="23"/>
    </row>
    <row r="16" spans="1:24" hidden="1" x14ac:dyDescent="0.25">
      <c r="A16" s="54"/>
      <c r="B16" s="218"/>
      <c r="C16" s="22">
        <v>3</v>
      </c>
      <c r="D16" s="22"/>
      <c r="E16" s="22"/>
      <c r="F16" s="22"/>
      <c r="G16" s="22"/>
      <c r="H16" s="22"/>
      <c r="I16" s="22"/>
      <c r="J16" s="22"/>
      <c r="K16" s="22"/>
      <c r="L16" s="22"/>
      <c r="M16" s="22"/>
      <c r="N16" s="22"/>
      <c r="O16" s="22"/>
      <c r="P16" s="209"/>
      <c r="Q16" s="22"/>
      <c r="R16" s="22"/>
      <c r="S16" s="22"/>
      <c r="T16" s="22"/>
      <c r="U16" s="22"/>
      <c r="V16" s="22"/>
      <c r="W16" s="23"/>
      <c r="X16" s="23"/>
    </row>
    <row r="17" spans="1:25" s="3" customFormat="1" ht="27.75" customHeight="1" x14ac:dyDescent="0.25">
      <c r="A17" s="209" t="s">
        <v>54</v>
      </c>
      <c r="B17" s="24" t="s">
        <v>894</v>
      </c>
      <c r="C17" s="210" t="s">
        <v>55</v>
      </c>
      <c r="D17" s="211"/>
      <c r="E17" s="25" t="s">
        <v>56</v>
      </c>
      <c r="F17" s="1"/>
      <c r="G17" s="26"/>
      <c r="H17" s="26"/>
      <c r="I17" s="219" t="s">
        <v>57</v>
      </c>
      <c r="J17" s="220" t="s">
        <v>700</v>
      </c>
      <c r="K17" s="221"/>
      <c r="L17" s="221"/>
      <c r="M17" s="221"/>
      <c r="N17" s="221"/>
      <c r="O17" s="221"/>
      <c r="P17" s="221"/>
      <c r="Q17" s="221"/>
      <c r="R17" s="222"/>
      <c r="S17" s="223" t="s">
        <v>58</v>
      </c>
      <c r="T17" s="223"/>
      <c r="U17" s="223"/>
      <c r="V17" s="224" t="s">
        <v>59</v>
      </c>
      <c r="W17" s="224"/>
      <c r="X17" s="224"/>
      <c r="Y17" s="1"/>
    </row>
    <row r="18" spans="1:25" s="3" customFormat="1" ht="38.25" customHeight="1" x14ac:dyDescent="0.25">
      <c r="A18" s="209"/>
      <c r="B18" s="24" t="s">
        <v>60</v>
      </c>
      <c r="C18" s="212"/>
      <c r="D18" s="213"/>
      <c r="E18" s="25" t="s">
        <v>61</v>
      </c>
      <c r="F18" s="343" t="s">
        <v>862</v>
      </c>
      <c r="G18" s="343"/>
      <c r="H18" s="403"/>
      <c r="I18" s="219"/>
      <c r="J18" s="226" t="s">
        <v>863</v>
      </c>
      <c r="K18" s="227"/>
      <c r="L18" s="227"/>
      <c r="M18" s="227"/>
      <c r="N18" s="227"/>
      <c r="O18" s="227"/>
      <c r="P18" s="227"/>
      <c r="Q18" s="227"/>
      <c r="R18" s="228"/>
      <c r="S18" s="223"/>
      <c r="T18" s="223"/>
      <c r="U18" s="223"/>
      <c r="V18" s="224" t="s">
        <v>61</v>
      </c>
      <c r="W18" s="224"/>
      <c r="X18" s="224"/>
      <c r="Y18" s="1"/>
    </row>
    <row r="19" spans="1:25" s="3" customFormat="1" ht="33.75" customHeight="1" x14ac:dyDescent="0.25">
      <c r="A19" s="209"/>
      <c r="B19" s="24" t="s">
        <v>62</v>
      </c>
      <c r="C19" s="214"/>
      <c r="D19" s="215"/>
      <c r="E19" s="25" t="s">
        <v>63</v>
      </c>
      <c r="F19" s="343" t="s">
        <v>864</v>
      </c>
      <c r="G19" s="343"/>
      <c r="H19" s="403"/>
      <c r="I19" s="219"/>
      <c r="J19" s="226" t="s">
        <v>866</v>
      </c>
      <c r="K19" s="227"/>
      <c r="L19" s="227"/>
      <c r="M19" s="227"/>
      <c r="N19" s="227"/>
      <c r="O19" s="227"/>
      <c r="P19" s="227"/>
      <c r="Q19" s="227"/>
      <c r="R19" s="228"/>
      <c r="S19" s="223"/>
      <c r="T19" s="223"/>
      <c r="U19" s="223"/>
      <c r="V19" s="224" t="s">
        <v>64</v>
      </c>
      <c r="W19" s="224"/>
      <c r="X19" s="224"/>
      <c r="Y19" s="1"/>
    </row>
  </sheetData>
  <mergeCells count="38">
    <mergeCell ref="A6:X6"/>
    <mergeCell ref="A11:A13"/>
    <mergeCell ref="F18:H18"/>
    <mergeCell ref="F19:H19"/>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I17:I19"/>
    <mergeCell ref="J17:R17"/>
    <mergeCell ref="S17:U19"/>
    <mergeCell ref="V17:X17"/>
    <mergeCell ref="J9:J10"/>
    <mergeCell ref="K9:O9"/>
    <mergeCell ref="P9:P16"/>
    <mergeCell ref="Q9:U9"/>
    <mergeCell ref="V9:V10"/>
    <mergeCell ref="W9:W10"/>
    <mergeCell ref="V18:X18"/>
    <mergeCell ref="V19:X19"/>
    <mergeCell ref="X9:X10"/>
    <mergeCell ref="B11:B13"/>
    <mergeCell ref="B14:B16"/>
    <mergeCell ref="A17:A19"/>
    <mergeCell ref="C17:D19"/>
    <mergeCell ref="J18:R18"/>
    <mergeCell ref="J19:R1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D51B-7AD0-4B2F-BCB8-BAF63B533173}">
  <dimension ref="A1:X21"/>
  <sheetViews>
    <sheetView workbookViewId="0">
      <selection activeCell="F12" sqref="F12"/>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285156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15.75" thickBot="1" x14ac:dyDescent="0.3">
      <c r="A1" s="233"/>
      <c r="B1" s="233"/>
      <c r="C1" s="233"/>
      <c r="D1" s="233"/>
      <c r="E1" s="233"/>
      <c r="F1" s="233"/>
      <c r="G1" s="233"/>
      <c r="H1" s="233"/>
      <c r="I1" s="233"/>
      <c r="J1" s="233"/>
      <c r="K1" s="233"/>
      <c r="L1" s="233"/>
      <c r="M1" s="233"/>
      <c r="N1" s="233"/>
      <c r="O1" s="233"/>
      <c r="P1" s="233"/>
      <c r="Q1" s="233"/>
      <c r="R1" s="233"/>
      <c r="S1" s="233"/>
      <c r="T1" s="233"/>
      <c r="U1" s="233"/>
      <c r="V1" s="233"/>
    </row>
    <row r="2" spans="1:24" x14ac:dyDescent="0.25">
      <c r="A2" s="236"/>
      <c r="B2" s="293" t="s">
        <v>0</v>
      </c>
      <c r="C2" s="294"/>
      <c r="D2" s="294"/>
      <c r="E2" s="294"/>
      <c r="F2" s="294"/>
      <c r="G2" s="294"/>
      <c r="H2" s="294"/>
      <c r="I2" s="294"/>
      <c r="J2" s="294"/>
      <c r="K2" s="294"/>
      <c r="L2" s="294"/>
      <c r="M2" s="294"/>
      <c r="N2" s="294"/>
      <c r="O2" s="294"/>
      <c r="P2" s="294"/>
      <c r="Q2" s="294"/>
      <c r="R2" s="294"/>
      <c r="S2" s="294"/>
      <c r="T2" s="294"/>
      <c r="U2" s="294"/>
      <c r="V2" s="294"/>
      <c r="W2" s="295"/>
      <c r="X2" s="5" t="s">
        <v>1</v>
      </c>
    </row>
    <row r="3" spans="1:24" x14ac:dyDescent="0.25">
      <c r="A3" s="237"/>
      <c r="B3" s="296" t="s">
        <v>2</v>
      </c>
      <c r="C3" s="297"/>
      <c r="D3" s="297"/>
      <c r="E3" s="297"/>
      <c r="F3" s="297"/>
      <c r="G3" s="297"/>
      <c r="H3" s="297"/>
      <c r="I3" s="297"/>
      <c r="J3" s="297"/>
      <c r="K3" s="297"/>
      <c r="L3" s="297"/>
      <c r="M3" s="297"/>
      <c r="N3" s="297"/>
      <c r="O3" s="297"/>
      <c r="P3" s="297"/>
      <c r="Q3" s="297"/>
      <c r="R3" s="297"/>
      <c r="S3" s="297"/>
      <c r="T3" s="297"/>
      <c r="U3" s="297"/>
      <c r="V3" s="297"/>
      <c r="W3" s="298"/>
      <c r="X3" s="6" t="s">
        <v>3</v>
      </c>
    </row>
    <row r="4" spans="1:24" ht="28.5" x14ac:dyDescent="0.25">
      <c r="A4" s="237"/>
      <c r="B4" s="299" t="s">
        <v>65</v>
      </c>
      <c r="C4" s="300"/>
      <c r="D4" s="300"/>
      <c r="E4" s="300"/>
      <c r="F4" s="300"/>
      <c r="G4" s="300"/>
      <c r="H4" s="300"/>
      <c r="I4" s="300"/>
      <c r="J4" s="300"/>
      <c r="K4" s="300"/>
      <c r="L4" s="300"/>
      <c r="M4" s="300"/>
      <c r="N4" s="300"/>
      <c r="O4" s="300"/>
      <c r="P4" s="300"/>
      <c r="Q4" s="300"/>
      <c r="R4" s="300"/>
      <c r="S4" s="300"/>
      <c r="T4" s="300"/>
      <c r="U4" s="300"/>
      <c r="V4" s="300"/>
      <c r="W4" s="301"/>
      <c r="X4" s="7" t="s">
        <v>66</v>
      </c>
    </row>
    <row r="5" spans="1:24" ht="15.75" customHeight="1" thickBot="1" x14ac:dyDescent="0.3">
      <c r="A5" s="238"/>
      <c r="B5" s="302"/>
      <c r="C5" s="303"/>
      <c r="D5" s="303"/>
      <c r="E5" s="303"/>
      <c r="F5" s="303"/>
      <c r="G5" s="303"/>
      <c r="H5" s="303"/>
      <c r="I5" s="303"/>
      <c r="J5" s="303"/>
      <c r="K5" s="303"/>
      <c r="L5" s="303"/>
      <c r="M5" s="303"/>
      <c r="N5" s="303"/>
      <c r="O5" s="303"/>
      <c r="P5" s="303"/>
      <c r="Q5" s="303"/>
      <c r="R5" s="303"/>
      <c r="S5" s="303"/>
      <c r="T5" s="303"/>
      <c r="U5" s="303"/>
      <c r="V5" s="303"/>
      <c r="W5" s="304"/>
      <c r="X5" s="8" t="s">
        <v>6</v>
      </c>
    </row>
    <row r="6" spans="1:24" ht="15.75" thickBot="1" x14ac:dyDescent="0.3">
      <c r="A6" s="232"/>
      <c r="B6" s="234"/>
      <c r="C6" s="234"/>
      <c r="D6" s="234"/>
      <c r="E6" s="234"/>
      <c r="F6" s="234"/>
      <c r="G6" s="234"/>
      <c r="H6" s="234"/>
      <c r="I6" s="234"/>
      <c r="J6" s="234"/>
      <c r="K6" s="234"/>
      <c r="L6" s="234"/>
      <c r="M6" s="234"/>
      <c r="N6" s="234"/>
      <c r="O6" s="234"/>
      <c r="P6" s="234"/>
      <c r="Q6" s="234"/>
      <c r="R6" s="234"/>
      <c r="S6" s="234"/>
      <c r="T6" s="234"/>
      <c r="U6" s="234"/>
      <c r="V6" s="234"/>
      <c r="W6" s="234"/>
      <c r="X6" s="234"/>
    </row>
    <row r="7" spans="1:24" ht="15.75" thickBot="1" x14ac:dyDescent="0.3">
      <c r="A7" s="30" t="s">
        <v>7</v>
      </c>
      <c r="B7" s="229" t="s">
        <v>877</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 customFormat="1" x14ac:dyDescent="0.25">
      <c r="A9" s="269" t="s">
        <v>8</v>
      </c>
      <c r="B9" s="269" t="s">
        <v>9</v>
      </c>
      <c r="C9" s="269" t="s">
        <v>10</v>
      </c>
      <c r="D9" s="269" t="s">
        <v>11</v>
      </c>
      <c r="E9" s="269" t="s">
        <v>12</v>
      </c>
      <c r="F9" s="269" t="s">
        <v>13</v>
      </c>
      <c r="G9" s="269" t="s">
        <v>14</v>
      </c>
      <c r="H9" s="269" t="s">
        <v>15</v>
      </c>
      <c r="I9" s="269" t="s">
        <v>16</v>
      </c>
      <c r="J9" s="269" t="s">
        <v>17</v>
      </c>
      <c r="K9" s="280" t="s">
        <v>18</v>
      </c>
      <c r="L9" s="281"/>
      <c r="M9" s="281"/>
      <c r="N9" s="281"/>
      <c r="O9" s="282"/>
      <c r="P9" s="269"/>
      <c r="Q9" s="284" t="s">
        <v>19</v>
      </c>
      <c r="R9" s="285"/>
      <c r="S9" s="285"/>
      <c r="T9" s="285"/>
      <c r="U9" s="286"/>
      <c r="V9" s="269" t="s">
        <v>20</v>
      </c>
      <c r="W9" s="269" t="s">
        <v>21</v>
      </c>
      <c r="X9" s="269" t="s">
        <v>22</v>
      </c>
    </row>
    <row r="10" spans="1:24" s="2" customFormat="1" ht="42.75" x14ac:dyDescent="0.25">
      <c r="A10" s="270"/>
      <c r="B10" s="270"/>
      <c r="C10" s="270"/>
      <c r="D10" s="270"/>
      <c r="E10" s="270"/>
      <c r="F10" s="270"/>
      <c r="G10" s="270"/>
      <c r="H10" s="270"/>
      <c r="I10" s="270"/>
      <c r="J10" s="270"/>
      <c r="K10" s="31" t="s">
        <v>23</v>
      </c>
      <c r="L10" s="31" t="s">
        <v>24</v>
      </c>
      <c r="M10" s="31" t="s">
        <v>25</v>
      </c>
      <c r="N10" s="31" t="s">
        <v>26</v>
      </c>
      <c r="O10" s="31" t="s">
        <v>27</v>
      </c>
      <c r="P10" s="283"/>
      <c r="Q10" s="31" t="s">
        <v>28</v>
      </c>
      <c r="R10" s="31" t="s">
        <v>24</v>
      </c>
      <c r="S10" s="31" t="s">
        <v>25</v>
      </c>
      <c r="T10" s="31" t="s">
        <v>26</v>
      </c>
      <c r="U10" s="31" t="s">
        <v>27</v>
      </c>
      <c r="V10" s="270"/>
      <c r="W10" s="270"/>
      <c r="X10" s="270"/>
    </row>
    <row r="11" spans="1:24" ht="60" x14ac:dyDescent="0.25">
      <c r="A11" s="216" t="s">
        <v>29</v>
      </c>
      <c r="B11" s="216" t="s">
        <v>121</v>
      </c>
      <c r="C11" s="22">
        <v>1</v>
      </c>
      <c r="D11" s="22" t="s">
        <v>122</v>
      </c>
      <c r="E11" s="22" t="s">
        <v>123</v>
      </c>
      <c r="F11" s="22" t="s">
        <v>124</v>
      </c>
      <c r="G11" s="173" t="s">
        <v>896</v>
      </c>
      <c r="H11" s="46">
        <v>1</v>
      </c>
      <c r="I11" s="22" t="s">
        <v>125</v>
      </c>
      <c r="J11" s="22" t="s">
        <v>126</v>
      </c>
      <c r="K11" s="36">
        <v>0.25</v>
      </c>
      <c r="L11" s="36">
        <v>0.25</v>
      </c>
      <c r="M11" s="36">
        <v>0.25</v>
      </c>
      <c r="N11" s="36">
        <v>0.25</v>
      </c>
      <c r="O11" s="36">
        <f t="shared" ref="O11:O18" si="0">SUM(K11:N11)</f>
        <v>1</v>
      </c>
      <c r="P11" s="283"/>
      <c r="Q11" s="22"/>
      <c r="R11" s="22"/>
      <c r="S11" s="22"/>
      <c r="T11" s="22"/>
      <c r="U11" s="22"/>
      <c r="V11" s="22"/>
      <c r="W11" s="23"/>
      <c r="X11" s="23"/>
    </row>
    <row r="12" spans="1:24" ht="105" x14ac:dyDescent="0.25">
      <c r="A12" s="217"/>
      <c r="B12" s="217"/>
      <c r="C12" s="22">
        <v>2</v>
      </c>
      <c r="D12" s="22" t="s">
        <v>127</v>
      </c>
      <c r="E12" s="22" t="s">
        <v>123</v>
      </c>
      <c r="F12" s="22" t="s">
        <v>128</v>
      </c>
      <c r="G12" s="160" t="s">
        <v>129</v>
      </c>
      <c r="H12" s="46">
        <v>1</v>
      </c>
      <c r="I12" s="22" t="s">
        <v>125</v>
      </c>
      <c r="J12" s="16" t="s">
        <v>130</v>
      </c>
      <c r="K12" s="36">
        <v>0.25</v>
      </c>
      <c r="L12" s="36">
        <v>0.25</v>
      </c>
      <c r="M12" s="36">
        <v>0.25</v>
      </c>
      <c r="N12" s="36">
        <v>0.25</v>
      </c>
      <c r="O12" s="36">
        <f t="shared" si="0"/>
        <v>1</v>
      </c>
      <c r="P12" s="283"/>
      <c r="Q12" s="22"/>
      <c r="R12" s="22"/>
      <c r="S12" s="22"/>
      <c r="T12" s="22"/>
      <c r="U12" s="22"/>
      <c r="V12" s="22"/>
      <c r="W12" s="23"/>
      <c r="X12" s="23"/>
    </row>
    <row r="13" spans="1:24" ht="105" x14ac:dyDescent="0.25">
      <c r="A13" s="217"/>
      <c r="B13" s="217"/>
      <c r="C13" s="22">
        <v>3</v>
      </c>
      <c r="D13" s="22" t="s">
        <v>131</v>
      </c>
      <c r="E13" s="22" t="s">
        <v>123</v>
      </c>
      <c r="F13" s="22" t="s">
        <v>132</v>
      </c>
      <c r="G13" s="22" t="s">
        <v>133</v>
      </c>
      <c r="H13" s="46">
        <v>1</v>
      </c>
      <c r="I13" s="22" t="s">
        <v>125</v>
      </c>
      <c r="J13" s="22" t="s">
        <v>134</v>
      </c>
      <c r="K13" s="36">
        <v>0.25</v>
      </c>
      <c r="L13" s="36">
        <v>0.25</v>
      </c>
      <c r="M13" s="36">
        <v>0.25</v>
      </c>
      <c r="N13" s="36">
        <v>0.25</v>
      </c>
      <c r="O13" s="36">
        <f t="shared" si="0"/>
        <v>1</v>
      </c>
      <c r="P13" s="283"/>
      <c r="Q13" s="22"/>
      <c r="R13" s="22"/>
      <c r="S13" s="22"/>
      <c r="T13" s="22"/>
      <c r="U13" s="22"/>
      <c r="V13" s="22"/>
      <c r="W13" s="23"/>
      <c r="X13" s="23"/>
    </row>
    <row r="14" spans="1:24" ht="105" x14ac:dyDescent="0.25">
      <c r="A14" s="217"/>
      <c r="B14" s="217"/>
      <c r="C14" s="22">
        <v>4</v>
      </c>
      <c r="D14" s="22" t="s">
        <v>135</v>
      </c>
      <c r="E14" s="22" t="s">
        <v>123</v>
      </c>
      <c r="F14" s="22" t="s">
        <v>136</v>
      </c>
      <c r="G14" s="22" t="s">
        <v>137</v>
      </c>
      <c r="H14" s="46">
        <v>1</v>
      </c>
      <c r="I14" s="22" t="s">
        <v>125</v>
      </c>
      <c r="J14" s="22" t="s">
        <v>138</v>
      </c>
      <c r="K14" s="36">
        <v>0.25</v>
      </c>
      <c r="L14" s="36">
        <v>0.25</v>
      </c>
      <c r="M14" s="36">
        <v>0.25</v>
      </c>
      <c r="N14" s="36">
        <v>0.25</v>
      </c>
      <c r="O14" s="36">
        <f t="shared" si="0"/>
        <v>1</v>
      </c>
      <c r="P14" s="283"/>
      <c r="Q14" s="22"/>
      <c r="R14" s="22"/>
      <c r="S14" s="22"/>
      <c r="T14" s="22"/>
      <c r="U14" s="22"/>
      <c r="V14" s="22"/>
      <c r="W14" s="23"/>
      <c r="X14" s="23"/>
    </row>
    <row r="15" spans="1:24" ht="120" x14ac:dyDescent="0.25">
      <c r="A15" s="217"/>
      <c r="B15" s="217"/>
      <c r="C15" s="22">
        <v>5</v>
      </c>
      <c r="D15" s="22" t="s">
        <v>139</v>
      </c>
      <c r="E15" s="22" t="s">
        <v>123</v>
      </c>
      <c r="F15" s="22" t="s">
        <v>140</v>
      </c>
      <c r="G15" s="44" t="s">
        <v>141</v>
      </c>
      <c r="H15" s="46">
        <v>1</v>
      </c>
      <c r="I15" s="22" t="s">
        <v>125</v>
      </c>
      <c r="J15" s="22" t="s">
        <v>142</v>
      </c>
      <c r="K15" s="36">
        <v>0.25</v>
      </c>
      <c r="L15" s="36">
        <v>0.25</v>
      </c>
      <c r="M15" s="36">
        <v>0.25</v>
      </c>
      <c r="N15" s="36">
        <v>0.25</v>
      </c>
      <c r="O15" s="36">
        <f t="shared" si="0"/>
        <v>1</v>
      </c>
      <c r="P15" s="283"/>
      <c r="Q15" s="22"/>
      <c r="R15" s="22"/>
      <c r="S15" s="22"/>
      <c r="T15" s="22"/>
      <c r="U15" s="22"/>
      <c r="V15" s="22"/>
      <c r="W15" s="23"/>
      <c r="X15" s="23"/>
    </row>
    <row r="16" spans="1:24" ht="90" x14ac:dyDescent="0.25">
      <c r="A16" s="217"/>
      <c r="B16" s="217"/>
      <c r="C16" s="22">
        <v>6</v>
      </c>
      <c r="D16" s="22" t="s">
        <v>143</v>
      </c>
      <c r="E16" s="22" t="s">
        <v>123</v>
      </c>
      <c r="F16" s="22" t="s">
        <v>897</v>
      </c>
      <c r="G16" s="22" t="s">
        <v>144</v>
      </c>
      <c r="H16" s="46">
        <v>1</v>
      </c>
      <c r="I16" s="22" t="s">
        <v>125</v>
      </c>
      <c r="J16" s="22" t="s">
        <v>145</v>
      </c>
      <c r="K16" s="36">
        <v>0.25</v>
      </c>
      <c r="L16" s="36">
        <v>0.25</v>
      </c>
      <c r="M16" s="36">
        <v>0.25</v>
      </c>
      <c r="N16" s="36">
        <v>0.25</v>
      </c>
      <c r="O16" s="36">
        <f t="shared" si="0"/>
        <v>1</v>
      </c>
      <c r="P16" s="283"/>
      <c r="Q16" s="22"/>
      <c r="R16" s="22"/>
      <c r="S16" s="22"/>
      <c r="T16" s="22"/>
      <c r="U16" s="22"/>
      <c r="V16" s="22"/>
      <c r="W16" s="23"/>
      <c r="X16" s="23"/>
    </row>
    <row r="17" spans="1:24" ht="60" x14ac:dyDescent="0.25">
      <c r="A17" s="217"/>
      <c r="B17" s="217"/>
      <c r="C17" s="22">
        <v>7</v>
      </c>
      <c r="D17" s="22" t="s">
        <v>146</v>
      </c>
      <c r="E17" s="22" t="s">
        <v>123</v>
      </c>
      <c r="F17" s="22" t="s">
        <v>147</v>
      </c>
      <c r="G17" s="44" t="s">
        <v>148</v>
      </c>
      <c r="H17" s="174">
        <v>1</v>
      </c>
      <c r="I17" s="22" t="s">
        <v>125</v>
      </c>
      <c r="J17" s="22" t="s">
        <v>149</v>
      </c>
      <c r="K17" s="36">
        <v>1</v>
      </c>
      <c r="L17" s="22">
        <v>0</v>
      </c>
      <c r="M17" s="22">
        <v>0</v>
      </c>
      <c r="N17" s="22">
        <v>0</v>
      </c>
      <c r="O17" s="36">
        <f t="shared" si="0"/>
        <v>1</v>
      </c>
      <c r="P17" s="283"/>
      <c r="Q17" s="22"/>
      <c r="R17" s="22"/>
      <c r="S17" s="22"/>
      <c r="T17" s="22"/>
      <c r="U17" s="22"/>
      <c r="V17" s="22"/>
      <c r="W17" s="23"/>
      <c r="X17" s="23"/>
    </row>
    <row r="18" spans="1:24" ht="75" x14ac:dyDescent="0.25">
      <c r="A18" s="218"/>
      <c r="B18" s="218"/>
      <c r="C18" s="22">
        <v>8</v>
      </c>
      <c r="D18" s="22" t="s">
        <v>150</v>
      </c>
      <c r="E18" s="22" t="s">
        <v>123</v>
      </c>
      <c r="F18" s="22" t="s">
        <v>151</v>
      </c>
      <c r="G18" s="44" t="s">
        <v>152</v>
      </c>
      <c r="H18" s="175">
        <v>4</v>
      </c>
      <c r="I18" s="22" t="s">
        <v>125</v>
      </c>
      <c r="J18" s="22" t="s">
        <v>153</v>
      </c>
      <c r="K18" s="36">
        <v>0</v>
      </c>
      <c r="L18" s="36">
        <v>0.33</v>
      </c>
      <c r="M18" s="36">
        <v>0.33</v>
      </c>
      <c r="N18" s="36">
        <v>0.33500000000000002</v>
      </c>
      <c r="O18" s="36">
        <f t="shared" si="0"/>
        <v>0.99500000000000011</v>
      </c>
      <c r="P18" s="270"/>
      <c r="Q18" s="22"/>
      <c r="R18" s="22"/>
      <c r="S18" s="22"/>
      <c r="T18" s="22"/>
      <c r="U18" s="22"/>
      <c r="V18" s="22"/>
      <c r="W18" s="23"/>
      <c r="X18" s="23"/>
    </row>
    <row r="19" spans="1:24" s="29" customFormat="1" ht="28.5" x14ac:dyDescent="0.25">
      <c r="A19" s="287" t="s">
        <v>54</v>
      </c>
      <c r="B19" s="40" t="s">
        <v>775</v>
      </c>
      <c r="C19" s="260" t="s">
        <v>55</v>
      </c>
      <c r="D19" s="261"/>
      <c r="E19" s="41" t="s">
        <v>56</v>
      </c>
      <c r="F19" s="42"/>
      <c r="G19" s="42"/>
      <c r="H19" s="42"/>
      <c r="I19" s="290" t="s">
        <v>57</v>
      </c>
      <c r="J19" s="247" t="s">
        <v>56</v>
      </c>
      <c r="K19" s="248"/>
      <c r="L19" s="248"/>
      <c r="M19" s="248"/>
      <c r="N19" s="248"/>
      <c r="O19" s="248"/>
      <c r="P19" s="248"/>
      <c r="Q19" s="248"/>
      <c r="R19" s="249"/>
      <c r="S19" s="271" t="s">
        <v>58</v>
      </c>
      <c r="T19" s="272"/>
      <c r="U19" s="273"/>
      <c r="V19" s="256" t="s">
        <v>59</v>
      </c>
      <c r="W19" s="252"/>
      <c r="X19" s="257"/>
    </row>
    <row r="20" spans="1:24" s="29" customFormat="1" ht="42.75" x14ac:dyDescent="0.25">
      <c r="A20" s="288"/>
      <c r="B20" s="40" t="s">
        <v>60</v>
      </c>
      <c r="C20" s="262"/>
      <c r="D20" s="263"/>
      <c r="E20" s="41" t="s">
        <v>61</v>
      </c>
      <c r="F20" s="42" t="s">
        <v>154</v>
      </c>
      <c r="G20" s="42"/>
      <c r="H20" s="42"/>
      <c r="I20" s="291"/>
      <c r="J20" s="256" t="s">
        <v>155</v>
      </c>
      <c r="K20" s="252"/>
      <c r="L20" s="252"/>
      <c r="M20" s="252"/>
      <c r="N20" s="252"/>
      <c r="O20" s="252"/>
      <c r="P20" s="252"/>
      <c r="Q20" s="252"/>
      <c r="R20" s="257"/>
      <c r="S20" s="274"/>
      <c r="T20" s="275"/>
      <c r="U20" s="276"/>
      <c r="V20" s="256" t="s">
        <v>119</v>
      </c>
      <c r="W20" s="252"/>
      <c r="X20" s="257"/>
    </row>
    <row r="21" spans="1:24" s="29" customFormat="1" x14ac:dyDescent="0.25">
      <c r="A21" s="289"/>
      <c r="B21" s="40" t="s">
        <v>62</v>
      </c>
      <c r="C21" s="264"/>
      <c r="D21" s="265"/>
      <c r="E21" s="41" t="s">
        <v>63</v>
      </c>
      <c r="F21" s="258" t="s">
        <v>156</v>
      </c>
      <c r="G21" s="258"/>
      <c r="H21" s="42"/>
      <c r="I21" s="292"/>
      <c r="J21" s="256" t="s">
        <v>898</v>
      </c>
      <c r="K21" s="252"/>
      <c r="L21" s="252"/>
      <c r="M21" s="252"/>
      <c r="N21" s="252"/>
      <c r="O21" s="252"/>
      <c r="P21" s="252"/>
      <c r="Q21" s="252"/>
      <c r="R21" s="257"/>
      <c r="S21" s="277"/>
      <c r="T21" s="278"/>
      <c r="U21" s="279"/>
      <c r="V21" s="267" t="s">
        <v>64</v>
      </c>
      <c r="W21" s="258"/>
      <c r="X21" s="268"/>
    </row>
  </sheetData>
  <mergeCells count="36">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A11:A18"/>
    <mergeCell ref="B11:B18"/>
    <mergeCell ref="A19:A21"/>
    <mergeCell ref="C19:D21"/>
    <mergeCell ref="I19:I21"/>
    <mergeCell ref="V20:X20"/>
    <mergeCell ref="F21:G21"/>
    <mergeCell ref="J21:R21"/>
    <mergeCell ref="V21:X21"/>
    <mergeCell ref="X9:X10"/>
    <mergeCell ref="J19:R19"/>
    <mergeCell ref="S19:U21"/>
    <mergeCell ref="V19:X19"/>
    <mergeCell ref="J20:R20"/>
    <mergeCell ref="J9:J10"/>
    <mergeCell ref="K9:O9"/>
    <mergeCell ref="P9:P18"/>
    <mergeCell ref="Q9:U9"/>
    <mergeCell ref="V9:V10"/>
    <mergeCell ref="W9:W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92CE-D794-4563-BFD6-3BADF14E2B2F}">
  <dimension ref="A1:X17"/>
  <sheetViews>
    <sheetView topLeftCell="A4" workbookViewId="0">
      <selection activeCell="B11" sqref="B11:B12"/>
    </sheetView>
  </sheetViews>
  <sheetFormatPr baseColWidth="10" defaultColWidth="10.28515625" defaultRowHeight="15.75" x14ac:dyDescent="0.25"/>
  <cols>
    <col min="1" max="1" width="23.85546875" style="70" customWidth="1"/>
    <col min="2" max="2" width="22.42578125" style="70" customWidth="1"/>
    <col min="3" max="3" width="5.42578125" style="70" customWidth="1"/>
    <col min="4" max="4" width="28.140625" style="70" customWidth="1"/>
    <col min="5" max="5" width="27.5703125" style="70" customWidth="1"/>
    <col min="6" max="6" width="25" style="70" customWidth="1"/>
    <col min="7" max="7" width="28.5703125" style="70" customWidth="1"/>
    <col min="8" max="8" width="16.140625" style="70" customWidth="1"/>
    <col min="9" max="9" width="12.28515625" style="70" customWidth="1"/>
    <col min="10" max="10" width="18.85546875" style="70" customWidth="1"/>
    <col min="11" max="14" width="5.85546875" style="70" customWidth="1"/>
    <col min="15" max="15" width="7.7109375" style="70" customWidth="1"/>
    <col min="16" max="16" width="1.42578125" style="86" customWidth="1"/>
    <col min="17" max="20" width="6.140625" style="70" customWidth="1"/>
    <col min="21" max="21" width="7.85546875" style="70" customWidth="1"/>
    <col min="22" max="22" width="34.140625" style="70" customWidth="1"/>
    <col min="23" max="24" width="25.5703125" style="70" customWidth="1"/>
    <col min="25" max="16384" width="10.28515625" style="70"/>
  </cols>
  <sheetData>
    <row r="1" spans="1:24" ht="38.25" customHeight="1"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x14ac:dyDescent="0.25">
      <c r="A2" s="332"/>
      <c r="B2" s="335" t="s">
        <v>0</v>
      </c>
      <c r="C2" s="335"/>
      <c r="D2" s="335"/>
      <c r="E2" s="335"/>
      <c r="F2" s="335"/>
      <c r="G2" s="335"/>
      <c r="H2" s="335"/>
      <c r="I2" s="335"/>
      <c r="J2" s="335"/>
      <c r="K2" s="335"/>
      <c r="L2" s="335"/>
      <c r="M2" s="335"/>
      <c r="N2" s="335"/>
      <c r="O2" s="335"/>
      <c r="P2" s="335"/>
      <c r="Q2" s="335"/>
      <c r="R2" s="335"/>
      <c r="S2" s="335"/>
      <c r="T2" s="335"/>
      <c r="U2" s="335"/>
      <c r="V2" s="335"/>
      <c r="W2" s="336"/>
      <c r="X2" s="71" t="s">
        <v>1</v>
      </c>
    </row>
    <row r="3" spans="1:24" x14ac:dyDescent="0.25">
      <c r="A3" s="333"/>
      <c r="B3" s="337" t="s">
        <v>2</v>
      </c>
      <c r="C3" s="337"/>
      <c r="D3" s="337"/>
      <c r="E3" s="337"/>
      <c r="F3" s="337"/>
      <c r="G3" s="337"/>
      <c r="H3" s="337"/>
      <c r="I3" s="337"/>
      <c r="J3" s="337"/>
      <c r="K3" s="337"/>
      <c r="L3" s="337"/>
      <c r="M3" s="337"/>
      <c r="N3" s="337"/>
      <c r="O3" s="337"/>
      <c r="P3" s="337"/>
      <c r="Q3" s="337"/>
      <c r="R3" s="337"/>
      <c r="S3" s="337"/>
      <c r="T3" s="337"/>
      <c r="U3" s="337"/>
      <c r="V3" s="337"/>
      <c r="W3" s="338"/>
      <c r="X3" s="72" t="s">
        <v>3</v>
      </c>
    </row>
    <row r="4" spans="1:24" ht="31.5" x14ac:dyDescent="0.25">
      <c r="A4" s="333"/>
      <c r="B4" s="339" t="s">
        <v>4</v>
      </c>
      <c r="C4" s="339"/>
      <c r="D4" s="339"/>
      <c r="E4" s="339"/>
      <c r="F4" s="339"/>
      <c r="G4" s="339"/>
      <c r="H4" s="339"/>
      <c r="I4" s="339"/>
      <c r="J4" s="339"/>
      <c r="K4" s="339"/>
      <c r="L4" s="339"/>
      <c r="M4" s="339"/>
      <c r="N4" s="339"/>
      <c r="O4" s="339"/>
      <c r="P4" s="339"/>
      <c r="Q4" s="339"/>
      <c r="R4" s="339"/>
      <c r="S4" s="339"/>
      <c r="T4" s="339"/>
      <c r="U4" s="339"/>
      <c r="V4" s="339"/>
      <c r="W4" s="340"/>
      <c r="X4" s="73" t="s">
        <v>5</v>
      </c>
    </row>
    <row r="5" spans="1:24" ht="15.75" customHeight="1" thickBot="1" x14ac:dyDescent="0.3">
      <c r="A5" s="334"/>
      <c r="B5" s="341"/>
      <c r="C5" s="341"/>
      <c r="D5" s="341"/>
      <c r="E5" s="341"/>
      <c r="F5" s="341"/>
      <c r="G5" s="341"/>
      <c r="H5" s="341"/>
      <c r="I5" s="341"/>
      <c r="J5" s="341"/>
      <c r="K5" s="341"/>
      <c r="L5" s="341"/>
      <c r="M5" s="341"/>
      <c r="N5" s="341"/>
      <c r="O5" s="341"/>
      <c r="P5" s="341"/>
      <c r="Q5" s="341"/>
      <c r="R5" s="341"/>
      <c r="S5" s="341"/>
      <c r="T5" s="341"/>
      <c r="U5" s="341"/>
      <c r="V5" s="341"/>
      <c r="W5" s="342"/>
      <c r="X5" s="74" t="s">
        <v>6</v>
      </c>
    </row>
    <row r="6" spans="1:24" ht="6.75" customHeight="1" thickBot="1" x14ac:dyDescent="0.3">
      <c r="A6" s="328"/>
      <c r="B6" s="329"/>
      <c r="C6" s="329"/>
      <c r="D6" s="329"/>
      <c r="E6" s="329"/>
      <c r="F6" s="329"/>
      <c r="G6" s="329"/>
      <c r="H6" s="329"/>
      <c r="I6" s="329"/>
      <c r="J6" s="329"/>
      <c r="K6" s="329"/>
      <c r="L6" s="329"/>
      <c r="M6" s="329"/>
      <c r="N6" s="329"/>
      <c r="O6" s="329"/>
      <c r="P6" s="329"/>
      <c r="Q6" s="329"/>
      <c r="R6" s="329"/>
      <c r="S6" s="329"/>
      <c r="T6" s="329"/>
      <c r="U6" s="329"/>
      <c r="V6" s="329"/>
      <c r="W6" s="329"/>
      <c r="X6" s="330"/>
    </row>
    <row r="7" spans="1:24" ht="15.95" customHeight="1" thickBot="1" x14ac:dyDescent="0.3">
      <c r="A7" s="126" t="s">
        <v>7</v>
      </c>
      <c r="B7" s="325" t="s">
        <v>475</v>
      </c>
      <c r="C7" s="326"/>
      <c r="D7" s="326"/>
      <c r="E7" s="326"/>
      <c r="F7" s="326"/>
      <c r="G7" s="326"/>
      <c r="H7" s="326"/>
      <c r="I7" s="326"/>
      <c r="J7" s="326"/>
      <c r="K7" s="326"/>
      <c r="L7" s="326"/>
      <c r="M7" s="326"/>
      <c r="N7" s="326"/>
      <c r="O7" s="326"/>
      <c r="P7" s="326"/>
      <c r="Q7" s="326"/>
      <c r="R7" s="326"/>
      <c r="S7" s="326"/>
      <c r="T7" s="326"/>
      <c r="U7" s="326"/>
      <c r="V7" s="326"/>
      <c r="W7" s="326"/>
      <c r="X7" s="327"/>
    </row>
    <row r="8" spans="1:24" x14ac:dyDescent="0.25">
      <c r="A8" s="75"/>
      <c r="B8" s="75"/>
      <c r="C8" s="75"/>
      <c r="D8" s="75"/>
      <c r="E8" s="75"/>
      <c r="F8" s="75"/>
      <c r="G8" s="75"/>
      <c r="H8" s="75"/>
      <c r="I8" s="75"/>
      <c r="J8" s="75"/>
      <c r="K8" s="75"/>
      <c r="L8" s="75"/>
      <c r="M8" s="75"/>
      <c r="N8" s="75"/>
      <c r="O8" s="75"/>
      <c r="P8" s="75"/>
      <c r="Q8" s="75"/>
      <c r="R8" s="75"/>
      <c r="S8" s="75"/>
      <c r="T8" s="75"/>
      <c r="U8" s="75"/>
      <c r="V8" s="75"/>
    </row>
    <row r="9" spans="1:24" x14ac:dyDescent="0.25">
      <c r="A9" s="312" t="s">
        <v>8</v>
      </c>
      <c r="B9" s="312" t="s">
        <v>9</v>
      </c>
      <c r="C9" s="312" t="s">
        <v>10</v>
      </c>
      <c r="D9" s="312" t="s">
        <v>11</v>
      </c>
      <c r="E9" s="312" t="s">
        <v>12</v>
      </c>
      <c r="F9" s="312" t="s">
        <v>13</v>
      </c>
      <c r="G9" s="312" t="s">
        <v>14</v>
      </c>
      <c r="H9" s="312" t="s">
        <v>15</v>
      </c>
      <c r="I9" s="312" t="s">
        <v>16</v>
      </c>
      <c r="J9" s="312" t="s">
        <v>17</v>
      </c>
      <c r="K9" s="313" t="s">
        <v>18</v>
      </c>
      <c r="L9" s="313"/>
      <c r="M9" s="313"/>
      <c r="N9" s="313"/>
      <c r="O9" s="313"/>
      <c r="P9" s="312"/>
      <c r="Q9" s="312" t="s">
        <v>19</v>
      </c>
      <c r="R9" s="312"/>
      <c r="S9" s="312"/>
      <c r="T9" s="312"/>
      <c r="U9" s="312"/>
      <c r="V9" s="312" t="s">
        <v>20</v>
      </c>
      <c r="W9" s="312" t="s">
        <v>21</v>
      </c>
      <c r="X9" s="312" t="s">
        <v>22</v>
      </c>
    </row>
    <row r="10" spans="1:24" ht="47.25" x14ac:dyDescent="0.25">
      <c r="A10" s="312"/>
      <c r="B10" s="312"/>
      <c r="C10" s="312"/>
      <c r="D10" s="312"/>
      <c r="E10" s="312"/>
      <c r="F10" s="312"/>
      <c r="G10" s="312"/>
      <c r="H10" s="312"/>
      <c r="I10" s="312"/>
      <c r="J10" s="312"/>
      <c r="K10" s="127" t="s">
        <v>23</v>
      </c>
      <c r="L10" s="127" t="s">
        <v>24</v>
      </c>
      <c r="M10" s="127" t="s">
        <v>25</v>
      </c>
      <c r="N10" s="127" t="s">
        <v>26</v>
      </c>
      <c r="O10" s="127" t="s">
        <v>27</v>
      </c>
      <c r="P10" s="312"/>
      <c r="Q10" s="127" t="s">
        <v>28</v>
      </c>
      <c r="R10" s="127" t="s">
        <v>24</v>
      </c>
      <c r="S10" s="127" t="s">
        <v>25</v>
      </c>
      <c r="T10" s="127" t="s">
        <v>26</v>
      </c>
      <c r="U10" s="127" t="s">
        <v>27</v>
      </c>
      <c r="V10" s="312"/>
      <c r="W10" s="312"/>
      <c r="X10" s="312"/>
    </row>
    <row r="11" spans="1:24" ht="110.25" x14ac:dyDescent="0.25">
      <c r="A11" s="317" t="s">
        <v>157</v>
      </c>
      <c r="B11" s="317" t="s">
        <v>158</v>
      </c>
      <c r="C11" s="163">
        <v>1</v>
      </c>
      <c r="D11" s="163" t="s">
        <v>159</v>
      </c>
      <c r="E11" s="176" t="s">
        <v>160</v>
      </c>
      <c r="F11" s="177" t="s">
        <v>899</v>
      </c>
      <c r="G11" s="177" t="s">
        <v>900</v>
      </c>
      <c r="H11" s="164">
        <v>1</v>
      </c>
      <c r="I11" s="176" t="s">
        <v>125</v>
      </c>
      <c r="J11" s="163" t="s">
        <v>161</v>
      </c>
      <c r="K11" s="130">
        <v>0.25</v>
      </c>
      <c r="L11" s="130">
        <v>0.25</v>
      </c>
      <c r="M11" s="130">
        <v>0.25</v>
      </c>
      <c r="N11" s="130">
        <v>0.25</v>
      </c>
      <c r="O11" s="130">
        <f>K11+L11+M11+N11</f>
        <v>1</v>
      </c>
      <c r="P11" s="312"/>
      <c r="Q11" s="163"/>
      <c r="R11" s="163"/>
      <c r="S11" s="163"/>
      <c r="T11" s="163"/>
      <c r="U11" s="163"/>
      <c r="V11" s="163"/>
      <c r="W11" s="131"/>
      <c r="X11" s="131"/>
    </row>
    <row r="12" spans="1:24" ht="157.5" x14ac:dyDescent="0.25">
      <c r="A12" s="317"/>
      <c r="B12" s="317"/>
      <c r="C12" s="163">
        <v>2</v>
      </c>
      <c r="D12" s="176" t="s">
        <v>901</v>
      </c>
      <c r="E12" s="176" t="s">
        <v>162</v>
      </c>
      <c r="F12" s="163" t="s">
        <v>163</v>
      </c>
      <c r="G12" s="129" t="s">
        <v>164</v>
      </c>
      <c r="H12" s="164">
        <v>1</v>
      </c>
      <c r="I12" s="176" t="s">
        <v>125</v>
      </c>
      <c r="J12" s="176" t="s">
        <v>165</v>
      </c>
      <c r="K12" s="130">
        <v>0.25</v>
      </c>
      <c r="L12" s="130">
        <v>0.25</v>
      </c>
      <c r="M12" s="130">
        <v>0.25</v>
      </c>
      <c r="N12" s="130">
        <v>0.25</v>
      </c>
      <c r="O12" s="130">
        <f>K12+L12+M12+N12</f>
        <v>1</v>
      </c>
      <c r="P12" s="312"/>
      <c r="Q12" s="163"/>
      <c r="R12" s="163"/>
      <c r="S12" s="163"/>
      <c r="T12" s="163"/>
      <c r="U12" s="163"/>
      <c r="V12" s="163"/>
      <c r="W12" s="131"/>
      <c r="X12" s="131"/>
    </row>
    <row r="13" spans="1:24" ht="110.25" x14ac:dyDescent="0.25">
      <c r="A13" s="317"/>
      <c r="B13" s="163" t="s">
        <v>166</v>
      </c>
      <c r="C13" s="163">
        <v>3</v>
      </c>
      <c r="D13" s="163" t="s">
        <v>167</v>
      </c>
      <c r="E13" s="176" t="s">
        <v>162</v>
      </c>
      <c r="F13" s="163" t="s">
        <v>168</v>
      </c>
      <c r="G13" s="129" t="s">
        <v>169</v>
      </c>
      <c r="H13" s="164">
        <v>1</v>
      </c>
      <c r="I13" s="176" t="s">
        <v>125</v>
      </c>
      <c r="J13" s="163" t="s">
        <v>170</v>
      </c>
      <c r="K13" s="130">
        <v>0.25</v>
      </c>
      <c r="L13" s="130">
        <v>0.25</v>
      </c>
      <c r="M13" s="130">
        <v>0.25</v>
      </c>
      <c r="N13" s="130">
        <v>0.25</v>
      </c>
      <c r="O13" s="130">
        <f>K13+L13+M13+N13</f>
        <v>1</v>
      </c>
      <c r="P13" s="312"/>
      <c r="Q13" s="163"/>
      <c r="R13" s="163"/>
      <c r="S13" s="163"/>
      <c r="T13" s="163"/>
      <c r="U13" s="163"/>
      <c r="V13" s="163"/>
      <c r="W13" s="131"/>
      <c r="X13" s="131"/>
    </row>
    <row r="14" spans="1:24" ht="94.5" x14ac:dyDescent="0.25">
      <c r="A14" s="163" t="s">
        <v>171</v>
      </c>
      <c r="B14" s="128" t="s">
        <v>172</v>
      </c>
      <c r="C14" s="163">
        <v>4</v>
      </c>
      <c r="D14" s="178" t="s">
        <v>902</v>
      </c>
      <c r="E14" s="176" t="s">
        <v>162</v>
      </c>
      <c r="F14" s="177" t="s">
        <v>173</v>
      </c>
      <c r="G14" s="179" t="s">
        <v>174</v>
      </c>
      <c r="H14" s="164">
        <v>1</v>
      </c>
      <c r="I14" s="176" t="s">
        <v>125</v>
      </c>
      <c r="J14" s="163" t="s">
        <v>175</v>
      </c>
      <c r="K14" s="130">
        <v>0.25</v>
      </c>
      <c r="L14" s="130">
        <v>0.25</v>
      </c>
      <c r="M14" s="130">
        <v>0.25</v>
      </c>
      <c r="N14" s="130">
        <v>0.25</v>
      </c>
      <c r="O14" s="130">
        <f>K14+L14+M14+N14</f>
        <v>1</v>
      </c>
      <c r="P14" s="168"/>
      <c r="Q14" s="163"/>
      <c r="R14" s="163"/>
      <c r="S14" s="163"/>
      <c r="T14" s="163"/>
      <c r="U14" s="163"/>
      <c r="V14" s="163"/>
      <c r="W14" s="131"/>
      <c r="X14" s="131"/>
    </row>
    <row r="15" spans="1:24" s="135" customFormat="1" x14ac:dyDescent="0.25">
      <c r="A15" s="312" t="s">
        <v>54</v>
      </c>
      <c r="B15" s="132" t="s">
        <v>889</v>
      </c>
      <c r="C15" s="318" t="s">
        <v>55</v>
      </c>
      <c r="D15" s="319"/>
      <c r="E15" s="133" t="s">
        <v>56</v>
      </c>
      <c r="F15" s="134"/>
      <c r="G15" s="134"/>
      <c r="H15" s="134"/>
      <c r="I15" s="324" t="s">
        <v>57</v>
      </c>
      <c r="J15" s="305" t="s">
        <v>56</v>
      </c>
      <c r="K15" s="306"/>
      <c r="L15" s="306"/>
      <c r="M15" s="306"/>
      <c r="N15" s="306"/>
      <c r="O15" s="306"/>
      <c r="P15" s="306"/>
      <c r="Q15" s="306"/>
      <c r="R15" s="307"/>
      <c r="S15" s="308" t="s">
        <v>58</v>
      </c>
      <c r="T15" s="308"/>
      <c r="U15" s="308"/>
      <c r="V15" s="309" t="s">
        <v>59</v>
      </c>
      <c r="W15" s="309"/>
      <c r="X15" s="309"/>
    </row>
    <row r="16" spans="1:24" s="135" customFormat="1" x14ac:dyDescent="0.25">
      <c r="A16" s="312"/>
      <c r="B16" s="132" t="s">
        <v>60</v>
      </c>
      <c r="C16" s="320"/>
      <c r="D16" s="321"/>
      <c r="E16" s="133" t="s">
        <v>61</v>
      </c>
      <c r="F16" s="310" t="s">
        <v>176</v>
      </c>
      <c r="G16" s="310"/>
      <c r="H16" s="311"/>
      <c r="I16" s="324"/>
      <c r="J16" s="314" t="s">
        <v>177</v>
      </c>
      <c r="K16" s="315"/>
      <c r="L16" s="315"/>
      <c r="M16" s="315"/>
      <c r="N16" s="315"/>
      <c r="O16" s="315"/>
      <c r="P16" s="315"/>
      <c r="Q16" s="315"/>
      <c r="R16" s="316"/>
      <c r="S16" s="308"/>
      <c r="T16" s="308"/>
      <c r="U16" s="308"/>
      <c r="V16" s="309" t="s">
        <v>61</v>
      </c>
      <c r="W16" s="309"/>
      <c r="X16" s="309"/>
    </row>
    <row r="17" spans="1:24" s="135" customFormat="1" ht="29.25" customHeight="1" x14ac:dyDescent="0.25">
      <c r="A17" s="312"/>
      <c r="B17" s="132" t="s">
        <v>62</v>
      </c>
      <c r="C17" s="322"/>
      <c r="D17" s="323"/>
      <c r="E17" s="133" t="s">
        <v>63</v>
      </c>
      <c r="F17" s="310" t="s">
        <v>178</v>
      </c>
      <c r="G17" s="310"/>
      <c r="H17" s="311"/>
      <c r="I17" s="324"/>
      <c r="J17" s="314" t="s">
        <v>179</v>
      </c>
      <c r="K17" s="315"/>
      <c r="L17" s="315"/>
      <c r="M17" s="315"/>
      <c r="N17" s="315"/>
      <c r="O17" s="315"/>
      <c r="P17" s="315"/>
      <c r="Q17" s="315"/>
      <c r="R17" s="316"/>
      <c r="S17" s="308"/>
      <c r="T17" s="308"/>
      <c r="U17" s="308"/>
      <c r="V17" s="309" t="s">
        <v>64</v>
      </c>
      <c r="W17" s="309"/>
      <c r="X17" s="309"/>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3"/>
    <mergeCell ref="B11:B12"/>
    <mergeCell ref="A15:A17"/>
    <mergeCell ref="C15:D17"/>
    <mergeCell ref="I15:I17"/>
    <mergeCell ref="J15:R15"/>
    <mergeCell ref="S15:U17"/>
    <mergeCell ref="V15:X15"/>
    <mergeCell ref="F16:H16"/>
    <mergeCell ref="J9:J10"/>
    <mergeCell ref="K9:O9"/>
    <mergeCell ref="P9:P13"/>
    <mergeCell ref="Q9:U9"/>
    <mergeCell ref="V9:V10"/>
    <mergeCell ref="W9:W10"/>
    <mergeCell ref="J16:R16"/>
    <mergeCell ref="V16:X16"/>
    <mergeCell ref="F17:H17"/>
    <mergeCell ref="J17:R17"/>
    <mergeCell ref="V17:X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C318-92FC-4D93-B441-B8FB0896BC09}">
  <dimension ref="A1:P23"/>
  <sheetViews>
    <sheetView topLeftCell="A4" workbookViewId="0">
      <selection activeCell="E11" sqref="E11"/>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140625" style="1" customWidth="1"/>
    <col min="9" max="9" width="10.85546875" style="1" customWidth="1"/>
    <col min="10" max="10" width="18.85546875" style="1" customWidth="1"/>
    <col min="11" max="14" width="5.85546875" style="1" customWidth="1"/>
    <col min="15" max="15" width="7.7109375" style="1" customWidth="1"/>
    <col min="16" max="16" width="1.42578125" style="4" customWidth="1"/>
    <col min="17" max="16384" width="10.28515625" style="1"/>
  </cols>
  <sheetData>
    <row r="1" spans="1:16" ht="38.25" customHeight="1" thickBot="1" x14ac:dyDescent="0.3">
      <c r="A1" s="235"/>
      <c r="B1" s="235"/>
      <c r="C1" s="235"/>
      <c r="D1" s="235"/>
      <c r="E1" s="235"/>
      <c r="F1" s="235"/>
      <c r="G1" s="235"/>
      <c r="H1" s="235"/>
      <c r="I1" s="235"/>
      <c r="J1" s="235"/>
      <c r="K1" s="235"/>
      <c r="L1" s="235"/>
      <c r="M1" s="235"/>
      <c r="N1" s="235"/>
      <c r="O1" s="235"/>
      <c r="P1" s="235"/>
    </row>
    <row r="2" spans="1:16" x14ac:dyDescent="0.25">
      <c r="A2" s="236"/>
      <c r="B2" s="239" t="s">
        <v>0</v>
      </c>
      <c r="C2" s="239"/>
      <c r="D2" s="239"/>
      <c r="E2" s="239"/>
      <c r="F2" s="239"/>
      <c r="G2" s="239"/>
      <c r="H2" s="239"/>
      <c r="I2" s="239"/>
      <c r="J2" s="239"/>
      <c r="K2" s="239"/>
      <c r="L2" s="239"/>
      <c r="M2" s="239"/>
      <c r="N2" s="239"/>
      <c r="O2" s="239"/>
      <c r="P2" s="239"/>
    </row>
    <row r="3" spans="1:16" x14ac:dyDescent="0.25">
      <c r="A3" s="237"/>
      <c r="B3" s="241" t="s">
        <v>2</v>
      </c>
      <c r="C3" s="241"/>
      <c r="D3" s="241"/>
      <c r="E3" s="241"/>
      <c r="F3" s="241"/>
      <c r="G3" s="241"/>
      <c r="H3" s="241"/>
      <c r="I3" s="241"/>
      <c r="J3" s="241"/>
      <c r="K3" s="241"/>
      <c r="L3" s="241"/>
      <c r="M3" s="241"/>
      <c r="N3" s="241"/>
      <c r="O3" s="241"/>
      <c r="P3" s="241"/>
    </row>
    <row r="4" spans="1:16" x14ac:dyDescent="0.25">
      <c r="A4" s="237"/>
      <c r="B4" s="243" t="s">
        <v>4</v>
      </c>
      <c r="C4" s="243"/>
      <c r="D4" s="243"/>
      <c r="E4" s="243"/>
      <c r="F4" s="243"/>
      <c r="G4" s="243"/>
      <c r="H4" s="243"/>
      <c r="I4" s="243"/>
      <c r="J4" s="243"/>
      <c r="K4" s="243"/>
      <c r="L4" s="243"/>
      <c r="M4" s="243"/>
      <c r="N4" s="243"/>
      <c r="O4" s="243"/>
      <c r="P4" s="243"/>
    </row>
    <row r="5" spans="1:16" ht="15.75" customHeight="1" thickBot="1" x14ac:dyDescent="0.3">
      <c r="A5" s="238"/>
      <c r="B5" s="245"/>
      <c r="C5" s="245"/>
      <c r="D5" s="245"/>
      <c r="E5" s="245"/>
      <c r="F5" s="245"/>
      <c r="G5" s="245"/>
      <c r="H5" s="245"/>
      <c r="I5" s="245"/>
      <c r="J5" s="245"/>
      <c r="K5" s="245"/>
      <c r="L5" s="245"/>
      <c r="M5" s="245"/>
      <c r="N5" s="245"/>
      <c r="O5" s="245"/>
      <c r="P5" s="245"/>
    </row>
    <row r="6" spans="1:16" ht="6.75" customHeight="1" thickBot="1" x14ac:dyDescent="0.3">
      <c r="A6" s="232"/>
      <c r="B6" s="233"/>
      <c r="C6" s="233"/>
      <c r="D6" s="233"/>
      <c r="E6" s="233"/>
      <c r="F6" s="233"/>
      <c r="G6" s="233"/>
      <c r="H6" s="233"/>
      <c r="I6" s="233"/>
      <c r="J6" s="233"/>
      <c r="K6" s="233"/>
      <c r="L6" s="233"/>
      <c r="M6" s="233"/>
      <c r="N6" s="233"/>
      <c r="O6" s="233"/>
      <c r="P6" s="233"/>
    </row>
    <row r="7" spans="1:16" ht="15.95" customHeight="1" thickBot="1" x14ac:dyDescent="0.3">
      <c r="A7" s="9" t="s">
        <v>7</v>
      </c>
      <c r="B7" s="229" t="s">
        <v>180</v>
      </c>
      <c r="C7" s="230"/>
      <c r="D7" s="230"/>
      <c r="E7" s="230"/>
      <c r="F7" s="230"/>
      <c r="G7" s="230"/>
      <c r="H7" s="230"/>
      <c r="I7" s="230"/>
      <c r="J7" s="230"/>
      <c r="K7" s="230"/>
      <c r="L7" s="230"/>
      <c r="M7" s="230"/>
      <c r="N7" s="230"/>
      <c r="O7" s="230"/>
      <c r="P7" s="230"/>
    </row>
    <row r="8" spans="1:16" x14ac:dyDescent="0.25">
      <c r="A8" s="10"/>
      <c r="B8" s="10"/>
      <c r="C8" s="10"/>
      <c r="D8" s="10"/>
      <c r="E8" s="10"/>
      <c r="F8" s="10"/>
      <c r="G8" s="10"/>
      <c r="H8" s="10"/>
      <c r="I8" s="10"/>
      <c r="J8" s="10"/>
      <c r="K8" s="10"/>
      <c r="L8" s="10"/>
      <c r="M8" s="10"/>
      <c r="N8" s="10"/>
      <c r="O8" s="10"/>
      <c r="P8" s="10"/>
    </row>
    <row r="9" spans="1:16" x14ac:dyDescent="0.25">
      <c r="A9" s="209" t="s">
        <v>8</v>
      </c>
      <c r="B9" s="209" t="s">
        <v>9</v>
      </c>
      <c r="C9" s="209" t="s">
        <v>10</v>
      </c>
      <c r="D9" s="209" t="s">
        <v>11</v>
      </c>
      <c r="E9" s="209" t="s">
        <v>12</v>
      </c>
      <c r="F9" s="209" t="s">
        <v>13</v>
      </c>
      <c r="G9" s="209" t="s">
        <v>14</v>
      </c>
      <c r="H9" s="209" t="s">
        <v>15</v>
      </c>
      <c r="I9" s="209" t="s">
        <v>16</v>
      </c>
      <c r="J9" s="209" t="s">
        <v>17</v>
      </c>
      <c r="K9" s="225" t="s">
        <v>18</v>
      </c>
      <c r="L9" s="225"/>
      <c r="M9" s="225"/>
      <c r="N9" s="225"/>
      <c r="O9" s="225"/>
      <c r="P9" s="344"/>
    </row>
    <row r="10" spans="1:16" ht="42.75" x14ac:dyDescent="0.25">
      <c r="A10" s="209"/>
      <c r="B10" s="209"/>
      <c r="C10" s="209"/>
      <c r="D10" s="209"/>
      <c r="E10" s="209"/>
      <c r="F10" s="209"/>
      <c r="G10" s="209"/>
      <c r="H10" s="209"/>
      <c r="I10" s="209"/>
      <c r="J10" s="209"/>
      <c r="K10" s="11" t="s">
        <v>23</v>
      </c>
      <c r="L10" s="11" t="s">
        <v>24</v>
      </c>
      <c r="M10" s="11" t="s">
        <v>25</v>
      </c>
      <c r="N10" s="11" t="s">
        <v>26</v>
      </c>
      <c r="O10" s="11" t="s">
        <v>27</v>
      </c>
      <c r="P10" s="345"/>
    </row>
    <row r="11" spans="1:16" ht="135" x14ac:dyDescent="0.25">
      <c r="A11" s="216" t="s">
        <v>181</v>
      </c>
      <c r="B11" s="216" t="s">
        <v>182</v>
      </c>
      <c r="C11" s="22">
        <v>1</v>
      </c>
      <c r="D11" s="22" t="s">
        <v>183</v>
      </c>
      <c r="E11" s="22" t="s">
        <v>184</v>
      </c>
      <c r="F11" s="22" t="s">
        <v>185</v>
      </c>
      <c r="G11" s="51" t="s">
        <v>186</v>
      </c>
      <c r="H11" s="22" t="s">
        <v>187</v>
      </c>
      <c r="I11" s="22" t="s">
        <v>125</v>
      </c>
      <c r="J11" s="22" t="s">
        <v>188</v>
      </c>
      <c r="K11" s="22">
        <v>1</v>
      </c>
      <c r="L11" s="22">
        <v>0</v>
      </c>
      <c r="M11" s="22">
        <v>0</v>
      </c>
      <c r="N11" s="22">
        <v>0</v>
      </c>
      <c r="O11" s="22">
        <v>1</v>
      </c>
      <c r="P11" s="345"/>
    </row>
    <row r="12" spans="1:16" ht="135" x14ac:dyDescent="0.25">
      <c r="A12" s="217"/>
      <c r="B12" s="217"/>
      <c r="C12" s="22">
        <v>2</v>
      </c>
      <c r="D12" s="22" t="s">
        <v>189</v>
      </c>
      <c r="E12" s="22" t="s">
        <v>184</v>
      </c>
      <c r="F12" s="22" t="s">
        <v>190</v>
      </c>
      <c r="G12" s="22" t="s">
        <v>191</v>
      </c>
      <c r="H12" s="22" t="s">
        <v>192</v>
      </c>
      <c r="I12" s="22" t="s">
        <v>125</v>
      </c>
      <c r="J12" s="22" t="s">
        <v>193</v>
      </c>
      <c r="K12" s="22">
        <v>0</v>
      </c>
      <c r="L12" s="22">
        <v>1</v>
      </c>
      <c r="M12" s="22">
        <v>1</v>
      </c>
      <c r="N12" s="22">
        <v>1</v>
      </c>
      <c r="O12" s="22">
        <v>3</v>
      </c>
      <c r="P12" s="345"/>
    </row>
    <row r="13" spans="1:16" ht="90" x14ac:dyDescent="0.25">
      <c r="A13" s="217"/>
      <c r="B13" s="217"/>
      <c r="C13" s="22">
        <v>3</v>
      </c>
      <c r="D13" s="22" t="s">
        <v>194</v>
      </c>
      <c r="E13" s="22" t="s">
        <v>184</v>
      </c>
      <c r="F13" s="22" t="s">
        <v>195</v>
      </c>
      <c r="G13" s="22" t="s">
        <v>196</v>
      </c>
      <c r="H13" s="22" t="s">
        <v>197</v>
      </c>
      <c r="I13" s="22" t="s">
        <v>125</v>
      </c>
      <c r="J13" s="22" t="s">
        <v>198</v>
      </c>
      <c r="K13" s="22">
        <v>1</v>
      </c>
      <c r="L13" s="22">
        <v>1</v>
      </c>
      <c r="M13" s="22">
        <v>1</v>
      </c>
      <c r="N13" s="22">
        <v>1</v>
      </c>
      <c r="O13" s="52">
        <v>4</v>
      </c>
      <c r="P13" s="345"/>
    </row>
    <row r="14" spans="1:16" ht="135" x14ac:dyDescent="0.25">
      <c r="A14" s="217"/>
      <c r="B14" s="218"/>
      <c r="C14" s="22">
        <v>4</v>
      </c>
      <c r="D14" s="22" t="s">
        <v>199</v>
      </c>
      <c r="E14" s="22" t="s">
        <v>184</v>
      </c>
      <c r="F14" s="22" t="s">
        <v>200</v>
      </c>
      <c r="G14" s="22" t="s">
        <v>201</v>
      </c>
      <c r="H14" s="22" t="s">
        <v>202</v>
      </c>
      <c r="I14" s="22" t="s">
        <v>125</v>
      </c>
      <c r="J14" s="22" t="s">
        <v>203</v>
      </c>
      <c r="K14" s="53">
        <v>1</v>
      </c>
      <c r="L14" s="53">
        <v>1</v>
      </c>
      <c r="M14" s="53">
        <v>1</v>
      </c>
      <c r="N14" s="53">
        <v>1</v>
      </c>
      <c r="O14" s="36">
        <v>1</v>
      </c>
      <c r="P14" s="345"/>
    </row>
    <row r="15" spans="1:16" ht="105" x14ac:dyDescent="0.25">
      <c r="A15" s="217"/>
      <c r="B15" s="54" t="s">
        <v>204</v>
      </c>
      <c r="C15" s="22">
        <v>1</v>
      </c>
      <c r="D15" s="22" t="s">
        <v>205</v>
      </c>
      <c r="E15" s="22" t="s">
        <v>206</v>
      </c>
      <c r="F15" s="22" t="s">
        <v>207</v>
      </c>
      <c r="G15" s="22" t="s">
        <v>208</v>
      </c>
      <c r="H15" s="22" t="s">
        <v>209</v>
      </c>
      <c r="I15" s="22" t="s">
        <v>125</v>
      </c>
      <c r="J15" s="22" t="s">
        <v>203</v>
      </c>
      <c r="K15" s="22">
        <v>1</v>
      </c>
      <c r="L15" s="22">
        <v>1</v>
      </c>
      <c r="M15" s="22">
        <v>2</v>
      </c>
      <c r="N15" s="22">
        <v>0</v>
      </c>
      <c r="O15" s="52">
        <v>4</v>
      </c>
      <c r="P15" s="345"/>
    </row>
    <row r="16" spans="1:16" ht="120" x14ac:dyDescent="0.25">
      <c r="A16" s="217"/>
      <c r="B16" s="216" t="s">
        <v>210</v>
      </c>
      <c r="C16" s="22">
        <v>1</v>
      </c>
      <c r="D16" s="22" t="s">
        <v>211</v>
      </c>
      <c r="E16" s="22" t="s">
        <v>212</v>
      </c>
      <c r="F16" s="22" t="s">
        <v>213</v>
      </c>
      <c r="G16" s="22" t="s">
        <v>214</v>
      </c>
      <c r="H16" s="22" t="s">
        <v>215</v>
      </c>
      <c r="I16" s="22" t="s">
        <v>125</v>
      </c>
      <c r="J16" s="22" t="s">
        <v>216</v>
      </c>
      <c r="K16" s="22">
        <v>20</v>
      </c>
      <c r="L16" s="22">
        <v>20</v>
      </c>
      <c r="M16" s="22">
        <v>20</v>
      </c>
      <c r="N16" s="22">
        <v>20</v>
      </c>
      <c r="O16" s="52">
        <v>20</v>
      </c>
      <c r="P16" s="345"/>
    </row>
    <row r="17" spans="1:16" ht="90" x14ac:dyDescent="0.25">
      <c r="A17" s="217"/>
      <c r="B17" s="218"/>
      <c r="C17" s="22">
        <v>2</v>
      </c>
      <c r="D17" s="22" t="s">
        <v>217</v>
      </c>
      <c r="E17" s="22" t="s">
        <v>212</v>
      </c>
      <c r="F17" s="22" t="s">
        <v>218</v>
      </c>
      <c r="G17" s="22" t="s">
        <v>219</v>
      </c>
      <c r="H17" s="22" t="s">
        <v>220</v>
      </c>
      <c r="I17" s="22" t="s">
        <v>125</v>
      </c>
      <c r="J17" s="48" t="s">
        <v>221</v>
      </c>
      <c r="K17" s="55">
        <v>0.25</v>
      </c>
      <c r="L17" s="55">
        <v>0.25</v>
      </c>
      <c r="M17" s="55">
        <v>0.25</v>
      </c>
      <c r="N17" s="55">
        <v>0.25</v>
      </c>
      <c r="O17" s="56">
        <f>SUM(K17:N17)</f>
        <v>1</v>
      </c>
      <c r="P17" s="345"/>
    </row>
    <row r="18" spans="1:16" ht="90" x14ac:dyDescent="0.25">
      <c r="A18" s="217"/>
      <c r="B18" s="39" t="s">
        <v>222</v>
      </c>
      <c r="C18" s="57">
        <v>1</v>
      </c>
      <c r="D18" s="58" t="s">
        <v>223</v>
      </c>
      <c r="E18" s="22" t="s">
        <v>212</v>
      </c>
      <c r="F18" s="59" t="s">
        <v>224</v>
      </c>
      <c r="G18" s="60" t="s">
        <v>225</v>
      </c>
      <c r="H18" s="60" t="s">
        <v>226</v>
      </c>
      <c r="I18" s="22" t="s">
        <v>227</v>
      </c>
      <c r="J18" s="22" t="s">
        <v>228</v>
      </c>
      <c r="K18" s="53">
        <v>1</v>
      </c>
      <c r="L18" s="53">
        <v>1</v>
      </c>
      <c r="M18" s="53">
        <v>1</v>
      </c>
      <c r="N18" s="53">
        <v>1</v>
      </c>
      <c r="O18" s="36">
        <v>1</v>
      </c>
      <c r="P18" s="345"/>
    </row>
    <row r="19" spans="1:16" ht="90" x14ac:dyDescent="0.25">
      <c r="A19" s="217"/>
      <c r="B19" s="61" t="s">
        <v>229</v>
      </c>
      <c r="C19" s="57">
        <v>1</v>
      </c>
      <c r="D19" s="58" t="s">
        <v>230</v>
      </c>
      <c r="E19" s="22" t="s">
        <v>212</v>
      </c>
      <c r="F19" s="60" t="s">
        <v>231</v>
      </c>
      <c r="G19" s="60" t="s">
        <v>232</v>
      </c>
      <c r="H19" s="60" t="s">
        <v>231</v>
      </c>
      <c r="I19" s="22" t="s">
        <v>227</v>
      </c>
      <c r="J19" s="22" t="s">
        <v>228</v>
      </c>
      <c r="K19" s="53">
        <v>1</v>
      </c>
      <c r="L19" s="53">
        <v>1</v>
      </c>
      <c r="M19" s="53">
        <v>1</v>
      </c>
      <c r="N19" s="53">
        <v>1</v>
      </c>
      <c r="O19" s="36">
        <v>1</v>
      </c>
      <c r="P19" s="345"/>
    </row>
    <row r="20" spans="1:16" ht="105" x14ac:dyDescent="0.25">
      <c r="A20" s="218"/>
      <c r="B20" s="62" t="s">
        <v>233</v>
      </c>
      <c r="C20" s="57">
        <v>1</v>
      </c>
      <c r="D20" s="58" t="s">
        <v>234</v>
      </c>
      <c r="E20" s="22" t="s">
        <v>212</v>
      </c>
      <c r="F20" s="59" t="s">
        <v>235</v>
      </c>
      <c r="G20" s="60" t="s">
        <v>225</v>
      </c>
      <c r="H20" s="60" t="s">
        <v>236</v>
      </c>
      <c r="I20" s="22" t="s">
        <v>227</v>
      </c>
      <c r="J20" s="22" t="s">
        <v>228</v>
      </c>
      <c r="K20" s="53">
        <v>1</v>
      </c>
      <c r="L20" s="53">
        <v>1</v>
      </c>
      <c r="M20" s="53">
        <v>1</v>
      </c>
      <c r="N20" s="53">
        <v>1</v>
      </c>
      <c r="O20" s="36">
        <v>1</v>
      </c>
      <c r="P20" s="346"/>
    </row>
    <row r="21" spans="1:16" s="3" customFormat="1" x14ac:dyDescent="0.25">
      <c r="A21" s="209" t="s">
        <v>54</v>
      </c>
      <c r="B21" s="24" t="s">
        <v>891</v>
      </c>
      <c r="C21" s="210" t="s">
        <v>55</v>
      </c>
      <c r="D21" s="211"/>
      <c r="E21" s="25" t="s">
        <v>56</v>
      </c>
      <c r="F21" s="26"/>
      <c r="G21" s="26"/>
      <c r="H21" s="26"/>
      <c r="I21" s="219" t="s">
        <v>57</v>
      </c>
      <c r="J21" s="220" t="s">
        <v>56</v>
      </c>
      <c r="K21" s="221"/>
      <c r="L21" s="221"/>
      <c r="M21" s="221"/>
      <c r="N21" s="221"/>
      <c r="O21" s="221"/>
      <c r="P21" s="221"/>
    </row>
    <row r="22" spans="1:16" s="3" customFormat="1" x14ac:dyDescent="0.25">
      <c r="A22" s="209"/>
      <c r="B22" s="24" t="s">
        <v>890</v>
      </c>
      <c r="C22" s="212"/>
      <c r="D22" s="213"/>
      <c r="E22" s="25" t="s">
        <v>61</v>
      </c>
      <c r="F22" s="343" t="s">
        <v>237</v>
      </c>
      <c r="G22" s="343"/>
      <c r="H22" s="26"/>
      <c r="I22" s="219"/>
      <c r="J22" s="226" t="s">
        <v>238</v>
      </c>
      <c r="K22" s="227"/>
      <c r="L22" s="227"/>
      <c r="M22" s="227"/>
      <c r="N22" s="227"/>
      <c r="O22" s="227"/>
      <c r="P22" s="227"/>
    </row>
    <row r="23" spans="1:16" s="3" customFormat="1" x14ac:dyDescent="0.25">
      <c r="A23" s="209"/>
      <c r="B23" s="24" t="s">
        <v>62</v>
      </c>
      <c r="C23" s="214"/>
      <c r="D23" s="215"/>
      <c r="E23" s="25" t="s">
        <v>63</v>
      </c>
      <c r="F23" s="343" t="s">
        <v>239</v>
      </c>
      <c r="G23" s="343"/>
      <c r="H23" s="26"/>
      <c r="I23" s="219"/>
      <c r="J23" s="226" t="s">
        <v>240</v>
      </c>
      <c r="K23" s="227"/>
      <c r="L23" s="227"/>
      <c r="M23" s="227"/>
      <c r="N23" s="227"/>
      <c r="O23" s="227"/>
      <c r="P23" s="227"/>
    </row>
  </sheetData>
  <mergeCells count="30">
    <mergeCell ref="A6:P6"/>
    <mergeCell ref="A1:P1"/>
    <mergeCell ref="A2:A5"/>
    <mergeCell ref="B2:P2"/>
    <mergeCell ref="B3:P3"/>
    <mergeCell ref="B4:P5"/>
    <mergeCell ref="B7:P7"/>
    <mergeCell ref="A9:A10"/>
    <mergeCell ref="B9:B10"/>
    <mergeCell ref="C9:C10"/>
    <mergeCell ref="D9:D10"/>
    <mergeCell ref="E9:E10"/>
    <mergeCell ref="F9:F10"/>
    <mergeCell ref="G9:G10"/>
    <mergeCell ref="H9:H10"/>
    <mergeCell ref="I9:I10"/>
    <mergeCell ref="J9:J10"/>
    <mergeCell ref="K9:O9"/>
    <mergeCell ref="P9:P20"/>
    <mergeCell ref="A11:A20"/>
    <mergeCell ref="B11:B14"/>
    <mergeCell ref="B16:B17"/>
    <mergeCell ref="A21:A23"/>
    <mergeCell ref="C21:D23"/>
    <mergeCell ref="I21:I23"/>
    <mergeCell ref="J21:P21"/>
    <mergeCell ref="F22:G22"/>
    <mergeCell ref="J22:P22"/>
    <mergeCell ref="F23:G23"/>
    <mergeCell ref="J23:P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2E8DD-DCC7-4392-BFE6-11E47ABA28AA}">
  <dimension ref="A1:Y24"/>
  <sheetViews>
    <sheetView workbookViewId="0">
      <selection activeCell="B7" sqref="B7:X7"/>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46.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38.25" customHeight="1"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65</v>
      </c>
      <c r="C4" s="243"/>
      <c r="D4" s="243"/>
      <c r="E4" s="243"/>
      <c r="F4" s="243"/>
      <c r="G4" s="243"/>
      <c r="H4" s="243"/>
      <c r="I4" s="243"/>
      <c r="J4" s="243"/>
      <c r="K4" s="243"/>
      <c r="L4" s="243"/>
      <c r="M4" s="243"/>
      <c r="N4" s="243"/>
      <c r="O4" s="243"/>
      <c r="P4" s="243"/>
      <c r="Q4" s="243"/>
      <c r="R4" s="243"/>
      <c r="S4" s="243"/>
      <c r="T4" s="243"/>
      <c r="U4" s="243"/>
      <c r="V4" s="243"/>
      <c r="W4" s="244"/>
      <c r="X4" s="7" t="s">
        <v>66</v>
      </c>
    </row>
    <row r="5" spans="1:24" ht="15.75" customHeight="1"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6.75" customHeight="1" thickBot="1" x14ac:dyDescent="0.3">
      <c r="A6" s="232"/>
      <c r="B6" s="233"/>
      <c r="C6" s="233"/>
      <c r="D6" s="233"/>
      <c r="E6" s="233"/>
      <c r="F6" s="233"/>
      <c r="G6" s="233"/>
      <c r="H6" s="233"/>
      <c r="I6" s="233"/>
      <c r="J6" s="233"/>
      <c r="K6" s="233"/>
      <c r="L6" s="233"/>
      <c r="M6" s="233"/>
      <c r="N6" s="233"/>
      <c r="O6" s="233"/>
      <c r="P6" s="233"/>
      <c r="Q6" s="233"/>
      <c r="R6" s="233"/>
      <c r="S6" s="233"/>
      <c r="T6" s="233"/>
      <c r="U6" s="233"/>
      <c r="V6" s="233"/>
      <c r="W6" s="233"/>
      <c r="X6" s="234"/>
    </row>
    <row r="7" spans="1:24" ht="15.95" customHeight="1" thickBot="1" x14ac:dyDescent="0.3">
      <c r="A7" s="30" t="s">
        <v>7</v>
      </c>
      <c r="B7" s="229" t="s">
        <v>301</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 customFormat="1" x14ac:dyDescent="0.25">
      <c r="A9" s="253" t="s">
        <v>8</v>
      </c>
      <c r="B9" s="253" t="s">
        <v>9</v>
      </c>
      <c r="C9" s="253" t="s">
        <v>10</v>
      </c>
      <c r="D9" s="253" t="s">
        <v>11</v>
      </c>
      <c r="E9" s="253" t="s">
        <v>12</v>
      </c>
      <c r="F9" s="253" t="s">
        <v>13</v>
      </c>
      <c r="G9" s="253" t="s">
        <v>14</v>
      </c>
      <c r="H9" s="253" t="s">
        <v>15</v>
      </c>
      <c r="I9" s="253" t="s">
        <v>16</v>
      </c>
      <c r="J9" s="253" t="s">
        <v>17</v>
      </c>
      <c r="K9" s="254" t="s">
        <v>18</v>
      </c>
      <c r="L9" s="254"/>
      <c r="M9" s="254"/>
      <c r="N9" s="254"/>
      <c r="O9" s="254"/>
      <c r="P9" s="253"/>
      <c r="Q9" s="253" t="s">
        <v>19</v>
      </c>
      <c r="R9" s="253"/>
      <c r="S9" s="253"/>
      <c r="T9" s="253"/>
      <c r="U9" s="253"/>
      <c r="V9" s="253" t="s">
        <v>20</v>
      </c>
      <c r="W9" s="253" t="s">
        <v>21</v>
      </c>
      <c r="X9" s="253" t="s">
        <v>22</v>
      </c>
    </row>
    <row r="10" spans="1:24" s="2" customFormat="1" ht="42.75" x14ac:dyDescent="0.25">
      <c r="A10" s="253"/>
      <c r="B10" s="253"/>
      <c r="C10" s="253"/>
      <c r="D10" s="253"/>
      <c r="E10" s="253"/>
      <c r="F10" s="253"/>
      <c r="G10" s="253"/>
      <c r="H10" s="253"/>
      <c r="I10" s="253"/>
      <c r="J10" s="253"/>
      <c r="K10" s="31" t="s">
        <v>23</v>
      </c>
      <c r="L10" s="31" t="s">
        <v>24</v>
      </c>
      <c r="M10" s="31" t="s">
        <v>25</v>
      </c>
      <c r="N10" s="31" t="s">
        <v>26</v>
      </c>
      <c r="O10" s="31" t="s">
        <v>27</v>
      </c>
      <c r="P10" s="253"/>
      <c r="Q10" s="31" t="s">
        <v>28</v>
      </c>
      <c r="R10" s="31" t="s">
        <v>24</v>
      </c>
      <c r="S10" s="31" t="s">
        <v>25</v>
      </c>
      <c r="T10" s="31" t="s">
        <v>26</v>
      </c>
      <c r="U10" s="31" t="s">
        <v>27</v>
      </c>
      <c r="V10" s="253"/>
      <c r="W10" s="253"/>
      <c r="X10" s="253"/>
    </row>
    <row r="11" spans="1:24" s="2" customFormat="1" ht="150" x14ac:dyDescent="0.25">
      <c r="A11" s="347" t="s">
        <v>241</v>
      </c>
      <c r="B11" s="347" t="s">
        <v>242</v>
      </c>
      <c r="C11" s="12">
        <v>1</v>
      </c>
      <c r="D11" s="12" t="s">
        <v>243</v>
      </c>
      <c r="E11" s="12" t="s">
        <v>244</v>
      </c>
      <c r="F11" s="12" t="s">
        <v>245</v>
      </c>
      <c r="G11" s="63" t="s">
        <v>246</v>
      </c>
      <c r="H11" s="12" t="s">
        <v>247</v>
      </c>
      <c r="I11" s="12" t="s">
        <v>36</v>
      </c>
      <c r="J11" s="12" t="s">
        <v>247</v>
      </c>
      <c r="K11" s="17">
        <v>0.25</v>
      </c>
      <c r="L11" s="17">
        <v>0.25</v>
      </c>
      <c r="M11" s="17">
        <v>0.25</v>
      </c>
      <c r="N11" s="17">
        <v>0.25</v>
      </c>
      <c r="O11" s="17">
        <f t="shared" ref="O11:O19" si="0">SUM(K11:N11)</f>
        <v>1</v>
      </c>
      <c r="P11" s="253"/>
      <c r="Q11" s="12"/>
      <c r="R11" s="12"/>
      <c r="S11" s="12"/>
      <c r="T11" s="12"/>
      <c r="U11" s="12"/>
      <c r="V11" s="12"/>
      <c r="W11" s="18"/>
      <c r="X11" s="18"/>
    </row>
    <row r="12" spans="1:24" s="2" customFormat="1" ht="75" x14ac:dyDescent="0.25">
      <c r="A12" s="348"/>
      <c r="B12" s="348"/>
      <c r="C12" s="12">
        <v>2</v>
      </c>
      <c r="D12" s="12" t="s">
        <v>248</v>
      </c>
      <c r="E12" s="12" t="s">
        <v>244</v>
      </c>
      <c r="F12" s="12" t="s">
        <v>249</v>
      </c>
      <c r="G12" s="12" t="s">
        <v>250</v>
      </c>
      <c r="H12" s="12" t="s">
        <v>251</v>
      </c>
      <c r="I12" s="12" t="s">
        <v>125</v>
      </c>
      <c r="J12" s="16" t="s">
        <v>252</v>
      </c>
      <c r="K12" s="17">
        <v>0.34</v>
      </c>
      <c r="L12" s="17">
        <v>0</v>
      </c>
      <c r="M12" s="17">
        <v>0.33</v>
      </c>
      <c r="N12" s="17">
        <v>0.33</v>
      </c>
      <c r="O12" s="17">
        <f t="shared" si="0"/>
        <v>1</v>
      </c>
      <c r="P12" s="253"/>
      <c r="Q12" s="12"/>
      <c r="R12" s="12"/>
      <c r="S12" s="12"/>
      <c r="T12" s="12"/>
      <c r="U12" s="12"/>
      <c r="V12" s="12"/>
      <c r="W12" s="18"/>
      <c r="X12" s="18"/>
    </row>
    <row r="13" spans="1:24" s="2" customFormat="1" ht="45" x14ac:dyDescent="0.25">
      <c r="A13" s="348"/>
      <c r="B13" s="348"/>
      <c r="C13" s="12">
        <v>3</v>
      </c>
      <c r="D13" s="12" t="s">
        <v>253</v>
      </c>
      <c r="E13" s="12" t="s">
        <v>244</v>
      </c>
      <c r="F13" s="12" t="s">
        <v>254</v>
      </c>
      <c r="G13" s="12" t="s">
        <v>255</v>
      </c>
      <c r="H13" s="12" t="s">
        <v>256</v>
      </c>
      <c r="I13" s="12" t="s">
        <v>125</v>
      </c>
      <c r="J13" s="16" t="s">
        <v>257</v>
      </c>
      <c r="K13" s="17">
        <v>0.25</v>
      </c>
      <c r="L13" s="17">
        <v>0.25</v>
      </c>
      <c r="M13" s="17">
        <v>0.25</v>
      </c>
      <c r="N13" s="17">
        <v>0.25</v>
      </c>
      <c r="O13" s="17">
        <f t="shared" si="0"/>
        <v>1</v>
      </c>
      <c r="P13" s="253"/>
      <c r="Q13" s="12"/>
      <c r="R13" s="12"/>
      <c r="S13" s="12"/>
      <c r="T13" s="12"/>
      <c r="U13" s="12"/>
      <c r="V13" s="12"/>
      <c r="W13" s="18"/>
      <c r="X13" s="18"/>
    </row>
    <row r="14" spans="1:24" s="2" customFormat="1" ht="90" x14ac:dyDescent="0.25">
      <c r="A14" s="348"/>
      <c r="B14" s="348"/>
      <c r="C14" s="12">
        <v>4</v>
      </c>
      <c r="D14" s="12" t="s">
        <v>258</v>
      </c>
      <c r="E14" s="12" t="s">
        <v>244</v>
      </c>
      <c r="F14" s="12" t="s">
        <v>259</v>
      </c>
      <c r="G14" s="12" t="s">
        <v>260</v>
      </c>
      <c r="H14" s="12" t="s">
        <v>261</v>
      </c>
      <c r="I14" s="12" t="s">
        <v>125</v>
      </c>
      <c r="J14" s="12" t="s">
        <v>262</v>
      </c>
      <c r="K14" s="17">
        <v>0.25</v>
      </c>
      <c r="L14" s="17">
        <v>0.25</v>
      </c>
      <c r="M14" s="17">
        <v>0.25</v>
      </c>
      <c r="N14" s="17">
        <v>0.25</v>
      </c>
      <c r="O14" s="17">
        <f t="shared" si="0"/>
        <v>1</v>
      </c>
      <c r="P14" s="253"/>
      <c r="Q14" s="12"/>
      <c r="R14" s="12"/>
      <c r="S14" s="12"/>
      <c r="T14" s="12"/>
      <c r="U14" s="12"/>
      <c r="V14" s="12"/>
      <c r="W14" s="18"/>
      <c r="X14" s="18"/>
    </row>
    <row r="15" spans="1:24" s="2" customFormat="1" ht="120" x14ac:dyDescent="0.25">
      <c r="A15" s="348"/>
      <c r="B15" s="348"/>
      <c r="C15" s="12">
        <v>5</v>
      </c>
      <c r="D15" s="12" t="s">
        <v>263</v>
      </c>
      <c r="E15" s="12" t="s">
        <v>244</v>
      </c>
      <c r="F15" s="12" t="s">
        <v>264</v>
      </c>
      <c r="G15" s="12" t="s">
        <v>265</v>
      </c>
      <c r="H15" s="12" t="s">
        <v>266</v>
      </c>
      <c r="I15" s="12" t="s">
        <v>227</v>
      </c>
      <c r="J15" s="16" t="s">
        <v>267</v>
      </c>
      <c r="K15" s="17">
        <v>0.2</v>
      </c>
      <c r="L15" s="17">
        <v>0.4</v>
      </c>
      <c r="M15" s="17">
        <v>0.4</v>
      </c>
      <c r="N15" s="17"/>
      <c r="O15" s="17">
        <f t="shared" si="0"/>
        <v>1</v>
      </c>
      <c r="P15" s="253"/>
      <c r="Q15" s="12"/>
      <c r="R15" s="12"/>
      <c r="S15" s="12"/>
      <c r="T15" s="12"/>
      <c r="U15" s="12"/>
      <c r="V15" s="12"/>
      <c r="W15" s="18"/>
      <c r="X15" s="18"/>
    </row>
    <row r="16" spans="1:24" s="2" customFormat="1" ht="90" x14ac:dyDescent="0.25">
      <c r="A16" s="348"/>
      <c r="B16" s="348"/>
      <c r="C16" s="12">
        <v>6</v>
      </c>
      <c r="D16" s="12" t="s">
        <v>268</v>
      </c>
      <c r="E16" s="12" t="s">
        <v>244</v>
      </c>
      <c r="F16" s="12" t="s">
        <v>269</v>
      </c>
      <c r="G16" s="12" t="s">
        <v>270</v>
      </c>
      <c r="H16" s="12" t="s">
        <v>271</v>
      </c>
      <c r="I16" s="12" t="s">
        <v>125</v>
      </c>
      <c r="J16" s="12" t="s">
        <v>272</v>
      </c>
      <c r="K16" s="17">
        <v>0.25</v>
      </c>
      <c r="L16" s="17">
        <v>0.25</v>
      </c>
      <c r="M16" s="17">
        <v>0.25</v>
      </c>
      <c r="N16" s="17">
        <v>0.25</v>
      </c>
      <c r="O16" s="17">
        <f t="shared" si="0"/>
        <v>1</v>
      </c>
      <c r="P16" s="253"/>
      <c r="Q16" s="12"/>
      <c r="R16" s="12"/>
      <c r="S16" s="12"/>
      <c r="T16" s="12"/>
      <c r="U16" s="12"/>
      <c r="V16" s="12"/>
      <c r="W16" s="18"/>
      <c r="X16" s="18"/>
    </row>
    <row r="17" spans="1:25" s="2" customFormat="1" ht="90" x14ac:dyDescent="0.25">
      <c r="A17" s="348"/>
      <c r="B17" s="348"/>
      <c r="C17" s="12">
        <v>7</v>
      </c>
      <c r="D17" s="12" t="s">
        <v>273</v>
      </c>
      <c r="E17" s="12" t="s">
        <v>244</v>
      </c>
      <c r="F17" s="12" t="s">
        <v>274</v>
      </c>
      <c r="G17" s="12" t="s">
        <v>275</v>
      </c>
      <c r="H17" s="12" t="s">
        <v>276</v>
      </c>
      <c r="I17" s="12" t="s">
        <v>125</v>
      </c>
      <c r="J17" s="12" t="s">
        <v>272</v>
      </c>
      <c r="K17" s="17">
        <v>0.25</v>
      </c>
      <c r="L17" s="17">
        <v>0.25</v>
      </c>
      <c r="M17" s="17">
        <v>0.25</v>
      </c>
      <c r="N17" s="17">
        <v>0.25</v>
      </c>
      <c r="O17" s="17">
        <f t="shared" si="0"/>
        <v>1</v>
      </c>
      <c r="P17" s="253"/>
      <c r="Q17" s="12"/>
      <c r="R17" s="12"/>
      <c r="S17" s="12"/>
      <c r="T17" s="12"/>
      <c r="U17" s="12"/>
      <c r="V17" s="12"/>
      <c r="W17" s="18"/>
      <c r="X17" s="18"/>
    </row>
    <row r="18" spans="1:25" s="2" customFormat="1" ht="60" x14ac:dyDescent="0.25">
      <c r="A18" s="348"/>
      <c r="B18" s="348"/>
      <c r="C18" s="12">
        <v>8</v>
      </c>
      <c r="D18" s="12" t="s">
        <v>277</v>
      </c>
      <c r="E18" s="12" t="s">
        <v>244</v>
      </c>
      <c r="F18" s="12" t="s">
        <v>278</v>
      </c>
      <c r="G18" s="12" t="s">
        <v>279</v>
      </c>
      <c r="H18" s="12" t="s">
        <v>280</v>
      </c>
      <c r="I18" s="12" t="s">
        <v>281</v>
      </c>
      <c r="J18" s="12" t="s">
        <v>282</v>
      </c>
      <c r="K18" s="17">
        <v>0</v>
      </c>
      <c r="L18" s="17">
        <v>0.5</v>
      </c>
      <c r="M18" s="17">
        <v>0</v>
      </c>
      <c r="N18" s="17">
        <v>0.5</v>
      </c>
      <c r="O18" s="17">
        <f t="shared" si="0"/>
        <v>1</v>
      </c>
      <c r="P18" s="253"/>
      <c r="Q18" s="12"/>
      <c r="R18" s="12"/>
      <c r="S18" s="12"/>
      <c r="T18" s="12"/>
      <c r="U18" s="12"/>
      <c r="V18" s="12"/>
      <c r="W18" s="18"/>
      <c r="X18" s="18"/>
    </row>
    <row r="19" spans="1:25" s="2" customFormat="1" ht="60" x14ac:dyDescent="0.25">
      <c r="A19" s="348"/>
      <c r="B19" s="348"/>
      <c r="C19" s="12">
        <v>9</v>
      </c>
      <c r="D19" s="12" t="s">
        <v>283</v>
      </c>
      <c r="E19" s="12" t="s">
        <v>244</v>
      </c>
      <c r="F19" s="12" t="s">
        <v>284</v>
      </c>
      <c r="G19" s="12" t="s">
        <v>285</v>
      </c>
      <c r="H19" s="12" t="s">
        <v>286</v>
      </c>
      <c r="I19" s="12" t="s">
        <v>281</v>
      </c>
      <c r="J19" s="12" t="s">
        <v>282</v>
      </c>
      <c r="K19" s="17">
        <v>0</v>
      </c>
      <c r="L19" s="17">
        <v>0.5</v>
      </c>
      <c r="M19" s="17">
        <v>0</v>
      </c>
      <c r="N19" s="17">
        <v>0.5</v>
      </c>
      <c r="O19" s="17">
        <f t="shared" si="0"/>
        <v>1</v>
      </c>
      <c r="P19" s="253"/>
      <c r="Q19" s="12"/>
      <c r="R19" s="12"/>
      <c r="S19" s="12"/>
      <c r="T19" s="12"/>
      <c r="U19" s="12"/>
      <c r="V19" s="12"/>
      <c r="W19" s="18"/>
      <c r="X19" s="18"/>
    </row>
    <row r="20" spans="1:25" s="2" customFormat="1" ht="45" x14ac:dyDescent="0.25">
      <c r="A20" s="349"/>
      <c r="B20" s="349"/>
      <c r="C20" s="12">
        <v>10</v>
      </c>
      <c r="D20" s="38" t="s">
        <v>287</v>
      </c>
      <c r="E20" s="12" t="s">
        <v>244</v>
      </c>
      <c r="F20" s="12" t="s">
        <v>288</v>
      </c>
      <c r="G20" s="12" t="s">
        <v>289</v>
      </c>
      <c r="H20" s="12" t="s">
        <v>290</v>
      </c>
      <c r="I20" s="12" t="s">
        <v>227</v>
      </c>
      <c r="J20" s="12" t="s">
        <v>291</v>
      </c>
      <c r="K20" s="17">
        <v>0.5</v>
      </c>
      <c r="L20" s="17">
        <v>0.5</v>
      </c>
      <c r="M20" s="17"/>
      <c r="N20" s="17"/>
      <c r="O20" s="17"/>
      <c r="P20" s="64"/>
      <c r="Q20" s="12"/>
      <c r="R20" s="12"/>
      <c r="S20" s="12"/>
      <c r="T20" s="12"/>
      <c r="U20" s="12"/>
      <c r="V20" s="12"/>
      <c r="W20" s="18"/>
      <c r="X20" s="18"/>
    </row>
    <row r="21" spans="1:25" s="2" customFormat="1" ht="180" x14ac:dyDescent="0.25">
      <c r="A21" s="65" t="s">
        <v>292</v>
      </c>
      <c r="B21" s="66" t="s">
        <v>293</v>
      </c>
      <c r="C21" s="66">
        <v>9</v>
      </c>
      <c r="D21" s="66" t="s">
        <v>294</v>
      </c>
      <c r="E21" s="66" t="s">
        <v>295</v>
      </c>
      <c r="F21" s="66" t="s">
        <v>296</v>
      </c>
      <c r="G21" s="66" t="s">
        <v>297</v>
      </c>
      <c r="H21" s="66" t="s">
        <v>298</v>
      </c>
      <c r="I21" s="66" t="s">
        <v>125</v>
      </c>
      <c r="J21" s="66" t="s">
        <v>299</v>
      </c>
      <c r="K21" s="67">
        <v>0.1</v>
      </c>
      <c r="L21" s="67">
        <v>0.3</v>
      </c>
      <c r="M21" s="67">
        <v>0.4</v>
      </c>
      <c r="N21" s="67">
        <v>0.2</v>
      </c>
      <c r="O21" s="67">
        <v>1</v>
      </c>
      <c r="P21" s="68"/>
      <c r="Q21" s="12"/>
      <c r="R21" s="66"/>
      <c r="S21" s="66"/>
      <c r="T21" s="66"/>
      <c r="U21" s="66"/>
      <c r="V21" s="66"/>
      <c r="W21" s="69"/>
      <c r="X21" s="69"/>
    </row>
    <row r="22" spans="1:25" s="29" customFormat="1" ht="28.5" x14ac:dyDescent="0.25">
      <c r="A22" s="255" t="s">
        <v>54</v>
      </c>
      <c r="B22" s="40" t="s">
        <v>775</v>
      </c>
      <c r="C22" s="260" t="s">
        <v>55</v>
      </c>
      <c r="D22" s="261"/>
      <c r="E22" s="41" t="s">
        <v>56</v>
      </c>
      <c r="F22" s="42"/>
      <c r="G22" s="42"/>
      <c r="H22" s="42"/>
      <c r="I22" s="266" t="s">
        <v>57</v>
      </c>
      <c r="J22" s="247" t="s">
        <v>56</v>
      </c>
      <c r="K22" s="248"/>
      <c r="L22" s="248"/>
      <c r="M22" s="248"/>
      <c r="N22" s="248"/>
      <c r="O22" s="248"/>
      <c r="P22" s="248"/>
      <c r="Q22" s="248"/>
      <c r="R22" s="249"/>
      <c r="S22" s="250" t="s">
        <v>58</v>
      </c>
      <c r="T22" s="250"/>
      <c r="U22" s="250"/>
      <c r="V22" s="251" t="s">
        <v>59</v>
      </c>
      <c r="W22" s="251"/>
      <c r="X22" s="251"/>
      <c r="Y22" s="2"/>
    </row>
    <row r="23" spans="1:25" s="29" customFormat="1" ht="28.5" x14ac:dyDescent="0.25">
      <c r="A23" s="255"/>
      <c r="B23" s="40" t="s">
        <v>60</v>
      </c>
      <c r="C23" s="262"/>
      <c r="D23" s="263"/>
      <c r="E23" s="41" t="s">
        <v>61</v>
      </c>
      <c r="F23" s="42"/>
      <c r="G23" s="42"/>
      <c r="H23" s="42"/>
      <c r="I23" s="266"/>
      <c r="J23" s="256" t="s">
        <v>155</v>
      </c>
      <c r="K23" s="252"/>
      <c r="L23" s="252"/>
      <c r="M23" s="252"/>
      <c r="N23" s="252"/>
      <c r="O23" s="252"/>
      <c r="P23" s="252"/>
      <c r="Q23" s="252"/>
      <c r="R23" s="257"/>
      <c r="S23" s="250"/>
      <c r="T23" s="250"/>
      <c r="U23" s="250"/>
      <c r="V23" s="251" t="s">
        <v>119</v>
      </c>
      <c r="W23" s="251"/>
      <c r="X23" s="251"/>
      <c r="Y23" s="2"/>
    </row>
    <row r="24" spans="1:25" s="29" customFormat="1" x14ac:dyDescent="0.25">
      <c r="A24" s="255"/>
      <c r="B24" s="40" t="s">
        <v>62</v>
      </c>
      <c r="C24" s="264"/>
      <c r="D24" s="265"/>
      <c r="E24" s="41" t="s">
        <v>63</v>
      </c>
      <c r="F24" s="258"/>
      <c r="G24" s="258"/>
      <c r="H24" s="42"/>
      <c r="I24" s="266"/>
      <c r="J24" s="256" t="s">
        <v>300</v>
      </c>
      <c r="K24" s="252"/>
      <c r="L24" s="252"/>
      <c r="M24" s="252"/>
      <c r="N24" s="252"/>
      <c r="O24" s="252"/>
      <c r="P24" s="252"/>
      <c r="Q24" s="252"/>
      <c r="R24" s="257"/>
      <c r="S24" s="250"/>
      <c r="T24" s="250"/>
      <c r="U24" s="250"/>
      <c r="V24" s="259" t="s">
        <v>64</v>
      </c>
      <c r="W24" s="259"/>
      <c r="X24" s="259"/>
      <c r="Y24" s="2"/>
    </row>
  </sheetData>
  <mergeCells count="36">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A11:A20"/>
    <mergeCell ref="B11:B20"/>
    <mergeCell ref="A22:A24"/>
    <mergeCell ref="C22:D24"/>
    <mergeCell ref="I22:I24"/>
    <mergeCell ref="V23:X23"/>
    <mergeCell ref="F24:G24"/>
    <mergeCell ref="J24:R24"/>
    <mergeCell ref="V24:X24"/>
    <mergeCell ref="X9:X10"/>
    <mergeCell ref="J22:R22"/>
    <mergeCell ref="S22:U24"/>
    <mergeCell ref="V22:X22"/>
    <mergeCell ref="J23:R23"/>
    <mergeCell ref="J9:J10"/>
    <mergeCell ref="K9:O9"/>
    <mergeCell ref="P9:P19"/>
    <mergeCell ref="Q9:U9"/>
    <mergeCell ref="V9:V10"/>
    <mergeCell ref="W9:W1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0A3C-1A43-41CD-9B13-BFBA10C32D71}">
  <dimension ref="A1:Y23"/>
  <sheetViews>
    <sheetView workbookViewId="0">
      <selection activeCell="F11" sqref="F11"/>
    </sheetView>
  </sheetViews>
  <sheetFormatPr baseColWidth="10" defaultColWidth="10.28515625" defaultRowHeight="15.75" x14ac:dyDescent="0.25"/>
  <cols>
    <col min="1" max="1" width="17.7109375" style="70" customWidth="1"/>
    <col min="2" max="2" width="24.42578125" style="70" customWidth="1"/>
    <col min="3" max="3" width="5.42578125" style="70" customWidth="1"/>
    <col min="4" max="4" width="46.85546875" style="70" customWidth="1"/>
    <col min="5" max="5" width="15.5703125" style="70" customWidth="1"/>
    <col min="6" max="6" width="17.28515625" style="70" customWidth="1"/>
    <col min="7" max="7" width="28.5703125" style="70" customWidth="1"/>
    <col min="8" max="8" width="16" style="70" customWidth="1"/>
    <col min="9" max="9" width="13.42578125" style="70" customWidth="1"/>
    <col min="10" max="10" width="20.42578125" style="70" customWidth="1"/>
    <col min="11" max="14" width="5.7109375" style="70" customWidth="1"/>
    <col min="15" max="15" width="7.7109375" style="70" customWidth="1"/>
    <col min="16" max="16" width="1.42578125" style="86" customWidth="1"/>
    <col min="17" max="20" width="6.140625" style="70" customWidth="1"/>
    <col min="21" max="21" width="7.85546875" style="70" customWidth="1"/>
    <col min="22" max="22" width="34" style="70" customWidth="1"/>
    <col min="23" max="24" width="25.42578125" style="70" customWidth="1"/>
    <col min="25" max="16384" width="10.28515625" style="70"/>
  </cols>
  <sheetData>
    <row r="1" spans="1:24" ht="38.25" customHeight="1"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x14ac:dyDescent="0.25">
      <c r="A2" s="332"/>
      <c r="B2" s="335" t="s">
        <v>0</v>
      </c>
      <c r="C2" s="335"/>
      <c r="D2" s="335"/>
      <c r="E2" s="335"/>
      <c r="F2" s="335"/>
      <c r="G2" s="335"/>
      <c r="H2" s="335"/>
      <c r="I2" s="335"/>
      <c r="J2" s="335"/>
      <c r="K2" s="335"/>
      <c r="L2" s="335"/>
      <c r="M2" s="335"/>
      <c r="N2" s="335"/>
      <c r="O2" s="335"/>
      <c r="P2" s="335"/>
      <c r="Q2" s="335"/>
      <c r="R2" s="335"/>
      <c r="S2" s="335"/>
      <c r="T2" s="335"/>
      <c r="U2" s="335"/>
      <c r="V2" s="335"/>
      <c r="W2" s="336"/>
      <c r="X2" s="71" t="s">
        <v>1</v>
      </c>
    </row>
    <row r="3" spans="1:24" x14ac:dyDescent="0.25">
      <c r="A3" s="333"/>
      <c r="B3" s="337" t="s">
        <v>2</v>
      </c>
      <c r="C3" s="337"/>
      <c r="D3" s="337"/>
      <c r="E3" s="337"/>
      <c r="F3" s="337"/>
      <c r="G3" s="337"/>
      <c r="H3" s="337"/>
      <c r="I3" s="337"/>
      <c r="J3" s="337"/>
      <c r="K3" s="337"/>
      <c r="L3" s="337"/>
      <c r="M3" s="337"/>
      <c r="N3" s="337"/>
      <c r="O3" s="337"/>
      <c r="P3" s="337"/>
      <c r="Q3" s="337"/>
      <c r="R3" s="337"/>
      <c r="S3" s="337"/>
      <c r="T3" s="337"/>
      <c r="U3" s="337"/>
      <c r="V3" s="337"/>
      <c r="W3" s="338"/>
      <c r="X3" s="72" t="s">
        <v>3</v>
      </c>
    </row>
    <row r="4" spans="1:24" ht="31.5" x14ac:dyDescent="0.25">
      <c r="A4" s="333"/>
      <c r="B4" s="339" t="s">
        <v>65</v>
      </c>
      <c r="C4" s="339"/>
      <c r="D4" s="339"/>
      <c r="E4" s="339"/>
      <c r="F4" s="339"/>
      <c r="G4" s="339"/>
      <c r="H4" s="339"/>
      <c r="I4" s="339"/>
      <c r="J4" s="339"/>
      <c r="K4" s="339"/>
      <c r="L4" s="339"/>
      <c r="M4" s="339"/>
      <c r="N4" s="339"/>
      <c r="O4" s="339"/>
      <c r="P4" s="339"/>
      <c r="Q4" s="339"/>
      <c r="R4" s="339"/>
      <c r="S4" s="339"/>
      <c r="T4" s="339"/>
      <c r="U4" s="339"/>
      <c r="V4" s="339"/>
      <c r="W4" s="340"/>
      <c r="X4" s="73" t="s">
        <v>66</v>
      </c>
    </row>
    <row r="5" spans="1:24" ht="15.75" customHeight="1" thickBot="1" x14ac:dyDescent="0.3">
      <c r="A5" s="334"/>
      <c r="B5" s="341"/>
      <c r="C5" s="341"/>
      <c r="D5" s="341"/>
      <c r="E5" s="341"/>
      <c r="F5" s="341"/>
      <c r="G5" s="341"/>
      <c r="H5" s="341"/>
      <c r="I5" s="341"/>
      <c r="J5" s="341"/>
      <c r="K5" s="341"/>
      <c r="L5" s="341"/>
      <c r="M5" s="341"/>
      <c r="N5" s="341"/>
      <c r="O5" s="341"/>
      <c r="P5" s="341"/>
      <c r="Q5" s="341"/>
      <c r="R5" s="341"/>
      <c r="S5" s="341"/>
      <c r="T5" s="341"/>
      <c r="U5" s="341"/>
      <c r="V5" s="341"/>
      <c r="W5" s="342"/>
      <c r="X5" s="74" t="s">
        <v>6</v>
      </c>
    </row>
    <row r="6" spans="1:24" ht="6.75" customHeight="1" thickBot="1" x14ac:dyDescent="0.3">
      <c r="A6" s="328"/>
      <c r="B6" s="329"/>
      <c r="C6" s="329"/>
      <c r="D6" s="329"/>
      <c r="E6" s="329"/>
      <c r="F6" s="329"/>
      <c r="G6" s="329"/>
      <c r="H6" s="329"/>
      <c r="I6" s="329"/>
      <c r="J6" s="329"/>
      <c r="K6" s="329"/>
      <c r="L6" s="329"/>
      <c r="M6" s="329"/>
      <c r="N6" s="329"/>
      <c r="O6" s="329"/>
      <c r="P6" s="329"/>
      <c r="Q6" s="329"/>
      <c r="R6" s="329"/>
      <c r="S6" s="329"/>
      <c r="T6" s="329"/>
      <c r="U6" s="329"/>
      <c r="V6" s="329"/>
      <c r="W6" s="329"/>
      <c r="X6" s="330"/>
    </row>
    <row r="7" spans="1:24" ht="16.149999999999999" customHeight="1" thickBot="1" x14ac:dyDescent="0.3">
      <c r="A7" s="180" t="s">
        <v>7</v>
      </c>
      <c r="B7" s="325" t="s">
        <v>878</v>
      </c>
      <c r="C7" s="326"/>
      <c r="D7" s="326"/>
      <c r="E7" s="326"/>
      <c r="F7" s="326"/>
      <c r="G7" s="326"/>
      <c r="H7" s="326"/>
      <c r="I7" s="326"/>
      <c r="J7" s="326"/>
      <c r="K7" s="326"/>
      <c r="L7" s="326"/>
      <c r="M7" s="326"/>
      <c r="N7" s="326"/>
      <c r="O7" s="326"/>
      <c r="P7" s="326"/>
      <c r="Q7" s="326"/>
      <c r="R7" s="326"/>
      <c r="S7" s="326"/>
      <c r="T7" s="326"/>
      <c r="U7" s="326"/>
      <c r="V7" s="326"/>
      <c r="W7" s="326"/>
      <c r="X7" s="327"/>
    </row>
    <row r="8" spans="1:24" ht="16.5" customHeight="1" x14ac:dyDescent="0.25">
      <c r="A8" s="75"/>
      <c r="B8" s="75"/>
      <c r="C8" s="75"/>
      <c r="D8" s="75"/>
      <c r="E8" s="75"/>
      <c r="F8" s="75"/>
      <c r="G8" s="75"/>
      <c r="H8" s="75"/>
      <c r="I8" s="75"/>
      <c r="J8" s="75"/>
      <c r="K8" s="75"/>
      <c r="L8" s="75"/>
      <c r="M8" s="75"/>
      <c r="N8" s="75"/>
      <c r="O8" s="75"/>
      <c r="P8" s="75"/>
      <c r="Q8" s="75"/>
      <c r="R8" s="75"/>
      <c r="S8" s="75"/>
      <c r="T8" s="75"/>
      <c r="U8" s="75"/>
      <c r="V8" s="75"/>
    </row>
    <row r="9" spans="1:24" s="78" customFormat="1" x14ac:dyDescent="0.25">
      <c r="A9" s="358" t="s">
        <v>8</v>
      </c>
      <c r="B9" s="358" t="s">
        <v>9</v>
      </c>
      <c r="C9" s="358" t="s">
        <v>10</v>
      </c>
      <c r="D9" s="358" t="s">
        <v>11</v>
      </c>
      <c r="E9" s="358" t="s">
        <v>12</v>
      </c>
      <c r="F9" s="358" t="s">
        <v>13</v>
      </c>
      <c r="G9" s="358" t="s">
        <v>14</v>
      </c>
      <c r="H9" s="358" t="s">
        <v>15</v>
      </c>
      <c r="I9" s="358" t="s">
        <v>16</v>
      </c>
      <c r="J9" s="358" t="s">
        <v>17</v>
      </c>
      <c r="K9" s="359" t="s">
        <v>18</v>
      </c>
      <c r="L9" s="359"/>
      <c r="M9" s="359"/>
      <c r="N9" s="359"/>
      <c r="O9" s="359"/>
      <c r="P9" s="358"/>
      <c r="Q9" s="358" t="s">
        <v>19</v>
      </c>
      <c r="R9" s="358"/>
      <c r="S9" s="358"/>
      <c r="T9" s="358"/>
      <c r="U9" s="358"/>
      <c r="V9" s="358" t="s">
        <v>20</v>
      </c>
      <c r="W9" s="358" t="s">
        <v>21</v>
      </c>
      <c r="X9" s="358" t="s">
        <v>22</v>
      </c>
    </row>
    <row r="10" spans="1:24" s="78" customFormat="1" ht="47.25" x14ac:dyDescent="0.25">
      <c r="A10" s="358"/>
      <c r="B10" s="358"/>
      <c r="C10" s="358"/>
      <c r="D10" s="358"/>
      <c r="E10" s="358"/>
      <c r="F10" s="358"/>
      <c r="G10" s="358"/>
      <c r="H10" s="358"/>
      <c r="I10" s="358"/>
      <c r="J10" s="358"/>
      <c r="K10" s="181" t="s">
        <v>23</v>
      </c>
      <c r="L10" s="181" t="s">
        <v>24</v>
      </c>
      <c r="M10" s="181" t="s">
        <v>25</v>
      </c>
      <c r="N10" s="181" t="s">
        <v>26</v>
      </c>
      <c r="O10" s="181" t="s">
        <v>27</v>
      </c>
      <c r="P10" s="358"/>
      <c r="Q10" s="181" t="s">
        <v>28</v>
      </c>
      <c r="R10" s="181" t="s">
        <v>24</v>
      </c>
      <c r="S10" s="181" t="s">
        <v>25</v>
      </c>
      <c r="T10" s="181" t="s">
        <v>26</v>
      </c>
      <c r="U10" s="181" t="s">
        <v>27</v>
      </c>
      <c r="V10" s="358"/>
      <c r="W10" s="358"/>
      <c r="X10" s="358"/>
    </row>
    <row r="11" spans="1:24" s="78" customFormat="1" ht="173.25" x14ac:dyDescent="0.25">
      <c r="A11" s="360" t="s">
        <v>241</v>
      </c>
      <c r="B11" s="361" t="s">
        <v>302</v>
      </c>
      <c r="C11" s="165">
        <v>1</v>
      </c>
      <c r="D11" s="165" t="s">
        <v>303</v>
      </c>
      <c r="E11" s="165" t="s">
        <v>244</v>
      </c>
      <c r="F11" s="165" t="s">
        <v>304</v>
      </c>
      <c r="G11" s="182" t="s">
        <v>305</v>
      </c>
      <c r="H11" s="165" t="s">
        <v>306</v>
      </c>
      <c r="I11" s="165" t="s">
        <v>36</v>
      </c>
      <c r="J11" s="165" t="s">
        <v>307</v>
      </c>
      <c r="K11" s="76">
        <v>0.25</v>
      </c>
      <c r="L11" s="76">
        <v>0.25</v>
      </c>
      <c r="M11" s="76">
        <v>0.25</v>
      </c>
      <c r="N11" s="76">
        <v>0.25</v>
      </c>
      <c r="O11" s="76">
        <f t="shared" ref="O11:O19" si="0">SUM(K11:N11)</f>
        <v>1</v>
      </c>
      <c r="P11" s="358"/>
      <c r="Q11" s="165"/>
      <c r="R11" s="165"/>
      <c r="S11" s="165"/>
      <c r="T11" s="165"/>
      <c r="U11" s="165"/>
      <c r="V11" s="165"/>
      <c r="W11" s="77"/>
      <c r="X11" s="77"/>
    </row>
    <row r="12" spans="1:24" s="78" customFormat="1" ht="78.75" x14ac:dyDescent="0.25">
      <c r="A12" s="360"/>
      <c r="B12" s="362"/>
      <c r="C12" s="165">
        <v>2</v>
      </c>
      <c r="D12" s="165" t="s">
        <v>248</v>
      </c>
      <c r="E12" s="165" t="s">
        <v>244</v>
      </c>
      <c r="F12" s="165" t="s">
        <v>249</v>
      </c>
      <c r="G12" s="165" t="s">
        <v>308</v>
      </c>
      <c r="H12" s="165" t="s">
        <v>251</v>
      </c>
      <c r="I12" s="165" t="s">
        <v>125</v>
      </c>
      <c r="J12" s="79" t="s">
        <v>252</v>
      </c>
      <c r="K12" s="76">
        <v>0.34</v>
      </c>
      <c r="L12" s="76">
        <v>0</v>
      </c>
      <c r="M12" s="76">
        <v>0.33</v>
      </c>
      <c r="N12" s="76">
        <v>0.33</v>
      </c>
      <c r="O12" s="76">
        <f t="shared" si="0"/>
        <v>1</v>
      </c>
      <c r="P12" s="358"/>
      <c r="Q12" s="165"/>
      <c r="R12" s="165"/>
      <c r="S12" s="165"/>
      <c r="T12" s="165"/>
      <c r="U12" s="165"/>
      <c r="V12" s="165"/>
      <c r="W12" s="77"/>
      <c r="X12" s="77"/>
    </row>
    <row r="13" spans="1:24" s="78" customFormat="1" ht="63" x14ac:dyDescent="0.25">
      <c r="A13" s="360"/>
      <c r="B13" s="362"/>
      <c r="C13" s="165">
        <v>3</v>
      </c>
      <c r="D13" s="165" t="s">
        <v>253</v>
      </c>
      <c r="E13" s="165" t="s">
        <v>244</v>
      </c>
      <c r="F13" s="165" t="s">
        <v>254</v>
      </c>
      <c r="G13" s="165" t="s">
        <v>309</v>
      </c>
      <c r="H13" s="165" t="s">
        <v>256</v>
      </c>
      <c r="I13" s="165" t="s">
        <v>125</v>
      </c>
      <c r="J13" s="79" t="s">
        <v>257</v>
      </c>
      <c r="K13" s="76">
        <v>0.25</v>
      </c>
      <c r="L13" s="76">
        <v>0.25</v>
      </c>
      <c r="M13" s="76">
        <v>0.25</v>
      </c>
      <c r="N13" s="76">
        <v>0.25</v>
      </c>
      <c r="O13" s="76">
        <f t="shared" si="0"/>
        <v>1</v>
      </c>
      <c r="P13" s="358"/>
      <c r="Q13" s="165"/>
      <c r="R13" s="165"/>
      <c r="S13" s="165"/>
      <c r="T13" s="165"/>
      <c r="U13" s="165"/>
      <c r="V13" s="165"/>
      <c r="W13" s="77"/>
      <c r="X13" s="77"/>
    </row>
    <row r="14" spans="1:24" s="78" customFormat="1" ht="94.5" x14ac:dyDescent="0.25">
      <c r="A14" s="360"/>
      <c r="B14" s="362"/>
      <c r="C14" s="165">
        <v>4</v>
      </c>
      <c r="D14" s="165" t="s">
        <v>258</v>
      </c>
      <c r="E14" s="165" t="s">
        <v>244</v>
      </c>
      <c r="F14" s="165" t="s">
        <v>259</v>
      </c>
      <c r="G14" s="165" t="s">
        <v>310</v>
      </c>
      <c r="H14" s="165" t="s">
        <v>261</v>
      </c>
      <c r="I14" s="165" t="s">
        <v>125</v>
      </c>
      <c r="J14" s="165" t="s">
        <v>262</v>
      </c>
      <c r="K14" s="76">
        <v>0.25</v>
      </c>
      <c r="L14" s="76">
        <v>0.25</v>
      </c>
      <c r="M14" s="76">
        <v>0.25</v>
      </c>
      <c r="N14" s="76">
        <v>0.25</v>
      </c>
      <c r="O14" s="76">
        <f t="shared" si="0"/>
        <v>1</v>
      </c>
      <c r="P14" s="358"/>
      <c r="Q14" s="165"/>
      <c r="R14" s="165"/>
      <c r="S14" s="165"/>
      <c r="T14" s="165"/>
      <c r="U14" s="165"/>
      <c r="V14" s="165"/>
      <c r="W14" s="77"/>
      <c r="X14" s="77"/>
    </row>
    <row r="15" spans="1:24" s="78" customFormat="1" ht="94.5" x14ac:dyDescent="0.25">
      <c r="A15" s="360"/>
      <c r="B15" s="362"/>
      <c r="C15" s="165">
        <v>5</v>
      </c>
      <c r="D15" s="165" t="s">
        <v>268</v>
      </c>
      <c r="E15" s="165" t="s">
        <v>244</v>
      </c>
      <c r="F15" s="165" t="s">
        <v>269</v>
      </c>
      <c r="G15" s="165" t="s">
        <v>311</v>
      </c>
      <c r="H15" s="165" t="s">
        <v>271</v>
      </c>
      <c r="I15" s="165" t="s">
        <v>125</v>
      </c>
      <c r="J15" s="165" t="s">
        <v>272</v>
      </c>
      <c r="K15" s="76">
        <v>0.25</v>
      </c>
      <c r="L15" s="76">
        <v>0.25</v>
      </c>
      <c r="M15" s="76">
        <v>0.25</v>
      </c>
      <c r="N15" s="76">
        <v>0.25</v>
      </c>
      <c r="O15" s="76">
        <f t="shared" si="0"/>
        <v>1</v>
      </c>
      <c r="P15" s="358"/>
      <c r="Q15" s="165"/>
      <c r="R15" s="165"/>
      <c r="S15" s="165"/>
      <c r="T15" s="165"/>
      <c r="U15" s="165"/>
      <c r="V15" s="165"/>
      <c r="W15" s="77"/>
      <c r="X15" s="77"/>
    </row>
    <row r="16" spans="1:24" s="78" customFormat="1" ht="94.5" x14ac:dyDescent="0.25">
      <c r="A16" s="360"/>
      <c r="B16" s="362"/>
      <c r="C16" s="165">
        <v>6</v>
      </c>
      <c r="D16" s="165" t="s">
        <v>273</v>
      </c>
      <c r="E16" s="165" t="s">
        <v>244</v>
      </c>
      <c r="F16" s="165" t="s">
        <v>274</v>
      </c>
      <c r="G16" s="165" t="s">
        <v>312</v>
      </c>
      <c r="H16" s="165" t="s">
        <v>276</v>
      </c>
      <c r="I16" s="165" t="s">
        <v>125</v>
      </c>
      <c r="J16" s="165" t="s">
        <v>272</v>
      </c>
      <c r="K16" s="76">
        <v>0.25</v>
      </c>
      <c r="L16" s="76">
        <v>0.25</v>
      </c>
      <c r="M16" s="76">
        <v>0.25</v>
      </c>
      <c r="N16" s="76">
        <v>0.25</v>
      </c>
      <c r="O16" s="76">
        <f t="shared" si="0"/>
        <v>1</v>
      </c>
      <c r="P16" s="358"/>
      <c r="Q16" s="165"/>
      <c r="R16" s="165"/>
      <c r="S16" s="165"/>
      <c r="T16" s="165"/>
      <c r="U16" s="165"/>
      <c r="V16" s="165"/>
      <c r="W16" s="77"/>
      <c r="X16" s="77"/>
    </row>
    <row r="17" spans="1:25" s="78" customFormat="1" ht="63" x14ac:dyDescent="0.25">
      <c r="A17" s="360"/>
      <c r="B17" s="362"/>
      <c r="C17" s="165">
        <v>7</v>
      </c>
      <c r="D17" s="183" t="s">
        <v>277</v>
      </c>
      <c r="E17" s="165" t="s">
        <v>244</v>
      </c>
      <c r="F17" s="165" t="s">
        <v>278</v>
      </c>
      <c r="G17" s="165" t="s">
        <v>279</v>
      </c>
      <c r="H17" s="165" t="s">
        <v>280</v>
      </c>
      <c r="I17" s="165" t="s">
        <v>281</v>
      </c>
      <c r="J17" s="165" t="s">
        <v>282</v>
      </c>
      <c r="K17" s="76">
        <v>0</v>
      </c>
      <c r="L17" s="76">
        <v>0.5</v>
      </c>
      <c r="M17" s="76">
        <v>0</v>
      </c>
      <c r="N17" s="76">
        <v>0.5</v>
      </c>
      <c r="O17" s="76">
        <f t="shared" si="0"/>
        <v>1</v>
      </c>
      <c r="P17" s="358"/>
      <c r="Q17" s="165"/>
      <c r="R17" s="165"/>
      <c r="S17" s="165"/>
      <c r="T17" s="165"/>
      <c r="U17" s="165"/>
      <c r="V17" s="165"/>
      <c r="W17" s="77"/>
      <c r="X17" s="77"/>
    </row>
    <row r="18" spans="1:25" s="78" customFormat="1" ht="63" x14ac:dyDescent="0.25">
      <c r="A18" s="360"/>
      <c r="B18" s="363"/>
      <c r="C18" s="165">
        <v>8</v>
      </c>
      <c r="D18" s="183" t="s">
        <v>283</v>
      </c>
      <c r="E18" s="165" t="s">
        <v>244</v>
      </c>
      <c r="F18" s="165" t="s">
        <v>284</v>
      </c>
      <c r="G18" s="165" t="s">
        <v>285</v>
      </c>
      <c r="H18" s="165" t="s">
        <v>286</v>
      </c>
      <c r="I18" s="165" t="s">
        <v>281</v>
      </c>
      <c r="J18" s="165" t="s">
        <v>282</v>
      </c>
      <c r="K18" s="76">
        <v>0</v>
      </c>
      <c r="L18" s="76">
        <v>0.5</v>
      </c>
      <c r="M18" s="76">
        <v>0</v>
      </c>
      <c r="N18" s="76">
        <v>0.5</v>
      </c>
      <c r="O18" s="76">
        <f t="shared" si="0"/>
        <v>1</v>
      </c>
      <c r="P18" s="358"/>
      <c r="Q18" s="165"/>
      <c r="R18" s="165"/>
      <c r="S18" s="165"/>
      <c r="T18" s="165"/>
      <c r="U18" s="165"/>
      <c r="V18" s="165"/>
      <c r="W18" s="77"/>
      <c r="X18" s="77"/>
    </row>
    <row r="19" spans="1:25" s="78" customFormat="1" ht="189" x14ac:dyDescent="0.25">
      <c r="A19" s="80" t="s">
        <v>292</v>
      </c>
      <c r="B19" s="165" t="s">
        <v>313</v>
      </c>
      <c r="C19" s="165">
        <v>9</v>
      </c>
      <c r="D19" s="165" t="s">
        <v>294</v>
      </c>
      <c r="E19" s="165" t="s">
        <v>295</v>
      </c>
      <c r="F19" s="165" t="s">
        <v>296</v>
      </c>
      <c r="G19" s="165" t="s">
        <v>297</v>
      </c>
      <c r="H19" s="165" t="s">
        <v>298</v>
      </c>
      <c r="I19" s="165" t="s">
        <v>125</v>
      </c>
      <c r="J19" s="165" t="s">
        <v>299</v>
      </c>
      <c r="K19" s="76">
        <v>0.1</v>
      </c>
      <c r="L19" s="76">
        <v>0.3</v>
      </c>
      <c r="M19" s="76">
        <v>0.4</v>
      </c>
      <c r="N19" s="76">
        <v>0.2</v>
      </c>
      <c r="O19" s="76">
        <f t="shared" si="0"/>
        <v>1</v>
      </c>
      <c r="P19" s="184"/>
      <c r="Q19" s="165"/>
      <c r="R19" s="165"/>
      <c r="S19" s="165"/>
      <c r="T19" s="165"/>
      <c r="U19" s="165"/>
      <c r="V19" s="165"/>
      <c r="W19" s="77"/>
      <c r="X19" s="77"/>
    </row>
    <row r="20" spans="1:25" s="85" customFormat="1" x14ac:dyDescent="0.25">
      <c r="A20" s="364" t="s">
        <v>54</v>
      </c>
      <c r="B20" s="82" t="s">
        <v>775</v>
      </c>
      <c r="C20" s="365" t="s">
        <v>55</v>
      </c>
      <c r="D20" s="366"/>
      <c r="E20" s="83" t="s">
        <v>56</v>
      </c>
      <c r="F20" s="84"/>
      <c r="G20" s="84"/>
      <c r="H20" s="84"/>
      <c r="I20" s="371" t="s">
        <v>57</v>
      </c>
      <c r="J20" s="350" t="s">
        <v>56</v>
      </c>
      <c r="K20" s="351"/>
      <c r="L20" s="351"/>
      <c r="M20" s="351"/>
      <c r="N20" s="351"/>
      <c r="O20" s="351"/>
      <c r="P20" s="351"/>
      <c r="Q20" s="351"/>
      <c r="R20" s="352"/>
      <c r="S20" s="353" t="s">
        <v>58</v>
      </c>
      <c r="T20" s="353"/>
      <c r="U20" s="353"/>
      <c r="V20" s="354" t="s">
        <v>59</v>
      </c>
      <c r="W20" s="354"/>
      <c r="X20" s="354"/>
      <c r="Y20" s="78"/>
    </row>
    <row r="21" spans="1:25" s="85" customFormat="1" x14ac:dyDescent="0.25">
      <c r="A21" s="364"/>
      <c r="B21" s="82" t="s">
        <v>60</v>
      </c>
      <c r="C21" s="367"/>
      <c r="D21" s="368"/>
      <c r="E21" s="355" t="s">
        <v>314</v>
      </c>
      <c r="F21" s="356"/>
      <c r="G21" s="356"/>
      <c r="H21" s="357"/>
      <c r="I21" s="371"/>
      <c r="J21" s="355" t="s">
        <v>315</v>
      </c>
      <c r="K21" s="356"/>
      <c r="L21" s="356"/>
      <c r="M21" s="356"/>
      <c r="N21" s="356"/>
      <c r="O21" s="356"/>
      <c r="P21" s="356"/>
      <c r="Q21" s="356"/>
      <c r="R21" s="357"/>
      <c r="S21" s="353"/>
      <c r="T21" s="353"/>
      <c r="U21" s="353"/>
      <c r="V21" s="354" t="s">
        <v>119</v>
      </c>
      <c r="W21" s="354"/>
      <c r="X21" s="354"/>
      <c r="Y21" s="78"/>
    </row>
    <row r="22" spans="1:25" s="85" customFormat="1" x14ac:dyDescent="0.25">
      <c r="A22" s="364"/>
      <c r="B22" s="82" t="s">
        <v>62</v>
      </c>
      <c r="C22" s="369"/>
      <c r="D22" s="370"/>
      <c r="E22" s="355" t="s">
        <v>316</v>
      </c>
      <c r="F22" s="356"/>
      <c r="G22" s="356"/>
      <c r="H22" s="357"/>
      <c r="I22" s="371"/>
      <c r="J22" s="355" t="s">
        <v>317</v>
      </c>
      <c r="K22" s="356"/>
      <c r="L22" s="356"/>
      <c r="M22" s="356"/>
      <c r="N22" s="356"/>
      <c r="O22" s="356"/>
      <c r="P22" s="356"/>
      <c r="Q22" s="356"/>
      <c r="R22" s="357"/>
      <c r="S22" s="353"/>
      <c r="T22" s="353"/>
      <c r="U22" s="353"/>
      <c r="V22" s="354" t="s">
        <v>64</v>
      </c>
      <c r="W22" s="354"/>
      <c r="X22" s="354"/>
      <c r="Y22" s="78"/>
    </row>
    <row r="23" spans="1:25" s="78" customFormat="1" x14ac:dyDescent="0.25"/>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8"/>
    <mergeCell ref="B11:B18"/>
    <mergeCell ref="A20:A22"/>
    <mergeCell ref="C20:D22"/>
    <mergeCell ref="I20:I22"/>
    <mergeCell ref="J20:R20"/>
    <mergeCell ref="S20:U22"/>
    <mergeCell ref="V20:X20"/>
    <mergeCell ref="E21:H21"/>
    <mergeCell ref="J9:J10"/>
    <mergeCell ref="K9:O9"/>
    <mergeCell ref="P9:P18"/>
    <mergeCell ref="Q9:U9"/>
    <mergeCell ref="V9:V10"/>
    <mergeCell ref="W9:W10"/>
    <mergeCell ref="J21:R21"/>
    <mergeCell ref="V21:X21"/>
    <mergeCell ref="E22:H22"/>
    <mergeCell ref="J22:R22"/>
    <mergeCell ref="V22:X2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6C62-8940-4951-B4F8-E5EE48CC2601}">
  <dimension ref="A1:AC23"/>
  <sheetViews>
    <sheetView workbookViewId="0">
      <selection activeCell="F37" sqref="F37"/>
    </sheetView>
  </sheetViews>
  <sheetFormatPr baseColWidth="10" defaultColWidth="10.28515625" defaultRowHeight="15.75" x14ac:dyDescent="0.25"/>
  <cols>
    <col min="1" max="1" width="17.85546875" style="70" customWidth="1"/>
    <col min="2" max="2" width="38" style="70" customWidth="1"/>
    <col min="3" max="3" width="5.42578125" style="70" customWidth="1"/>
    <col min="4" max="4" width="45.5703125" style="200" customWidth="1"/>
    <col min="5" max="5" width="13.7109375" style="70" customWidth="1"/>
    <col min="6" max="6" width="33.140625" style="70" customWidth="1"/>
    <col min="7" max="7" width="28.5703125" style="70" customWidth="1"/>
    <col min="8" max="8" width="16.140625" style="70" customWidth="1"/>
    <col min="9" max="9" width="10.85546875" style="70" customWidth="1"/>
    <col min="10" max="10" width="18.85546875" style="70" customWidth="1"/>
    <col min="11" max="14" width="5.85546875" style="70" customWidth="1"/>
    <col min="15" max="15" width="7.7109375" style="70" customWidth="1"/>
    <col min="16" max="16" width="1.42578125" style="86" customWidth="1"/>
    <col min="17" max="17" width="10" style="70" customWidth="1"/>
    <col min="18" max="20" width="6.140625" style="70" customWidth="1"/>
    <col min="21" max="21" width="7.85546875" style="70" customWidth="1"/>
    <col min="22" max="22" width="34.140625" style="70" customWidth="1"/>
    <col min="23" max="24" width="25.5703125" style="70" customWidth="1"/>
    <col min="25" max="16384" width="10.28515625" style="185"/>
  </cols>
  <sheetData>
    <row r="1" spans="1:29" ht="38.25" customHeight="1"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9" x14ac:dyDescent="0.25">
      <c r="A2" s="332"/>
      <c r="B2" s="335" t="s">
        <v>0</v>
      </c>
      <c r="C2" s="335"/>
      <c r="D2" s="335"/>
      <c r="E2" s="335"/>
      <c r="F2" s="335"/>
      <c r="G2" s="335"/>
      <c r="H2" s="335"/>
      <c r="I2" s="335"/>
      <c r="J2" s="335"/>
      <c r="K2" s="335"/>
      <c r="L2" s="335"/>
      <c r="M2" s="335"/>
      <c r="N2" s="335"/>
      <c r="O2" s="335"/>
      <c r="P2" s="335"/>
      <c r="Q2" s="335"/>
      <c r="R2" s="335"/>
      <c r="S2" s="335"/>
      <c r="T2" s="335"/>
      <c r="U2" s="335"/>
      <c r="V2" s="335"/>
      <c r="W2" s="336"/>
      <c r="X2" s="186" t="s">
        <v>1</v>
      </c>
    </row>
    <row r="3" spans="1:29" x14ac:dyDescent="0.25">
      <c r="A3" s="333"/>
      <c r="B3" s="337" t="s">
        <v>2</v>
      </c>
      <c r="C3" s="337"/>
      <c r="D3" s="337"/>
      <c r="E3" s="337"/>
      <c r="F3" s="337"/>
      <c r="G3" s="337"/>
      <c r="H3" s="337"/>
      <c r="I3" s="337"/>
      <c r="J3" s="337"/>
      <c r="K3" s="337"/>
      <c r="L3" s="337"/>
      <c r="M3" s="337"/>
      <c r="N3" s="337"/>
      <c r="O3" s="337"/>
      <c r="P3" s="337"/>
      <c r="Q3" s="337"/>
      <c r="R3" s="337"/>
      <c r="S3" s="337"/>
      <c r="T3" s="337"/>
      <c r="U3" s="337"/>
      <c r="V3" s="337"/>
      <c r="W3" s="338"/>
      <c r="X3" s="187" t="s">
        <v>3</v>
      </c>
    </row>
    <row r="4" spans="1:29" ht="31.5" x14ac:dyDescent="0.25">
      <c r="A4" s="333"/>
      <c r="B4" s="339" t="s">
        <v>4</v>
      </c>
      <c r="C4" s="339"/>
      <c r="D4" s="339"/>
      <c r="E4" s="339"/>
      <c r="F4" s="339"/>
      <c r="G4" s="339"/>
      <c r="H4" s="339"/>
      <c r="I4" s="339"/>
      <c r="J4" s="339"/>
      <c r="K4" s="339"/>
      <c r="L4" s="339"/>
      <c r="M4" s="339"/>
      <c r="N4" s="339"/>
      <c r="O4" s="339"/>
      <c r="P4" s="339"/>
      <c r="Q4" s="339"/>
      <c r="R4" s="339"/>
      <c r="S4" s="339"/>
      <c r="T4" s="339"/>
      <c r="U4" s="339"/>
      <c r="V4" s="339"/>
      <c r="W4" s="340"/>
      <c r="X4" s="188" t="s">
        <v>5</v>
      </c>
    </row>
    <row r="5" spans="1:29" ht="15.75" customHeight="1" thickBot="1" x14ac:dyDescent="0.3">
      <c r="A5" s="334"/>
      <c r="B5" s="341"/>
      <c r="C5" s="341"/>
      <c r="D5" s="341"/>
      <c r="E5" s="341"/>
      <c r="F5" s="341"/>
      <c r="G5" s="341"/>
      <c r="H5" s="341"/>
      <c r="I5" s="341"/>
      <c r="J5" s="341"/>
      <c r="K5" s="341"/>
      <c r="L5" s="341"/>
      <c r="M5" s="341"/>
      <c r="N5" s="341"/>
      <c r="O5" s="341"/>
      <c r="P5" s="341"/>
      <c r="Q5" s="341"/>
      <c r="R5" s="341"/>
      <c r="S5" s="341"/>
      <c r="T5" s="341"/>
      <c r="U5" s="341"/>
      <c r="V5" s="341"/>
      <c r="W5" s="342"/>
      <c r="X5" s="189" t="s">
        <v>6</v>
      </c>
    </row>
    <row r="6" spans="1:29" ht="6.75" customHeight="1" thickBot="1" x14ac:dyDescent="0.3">
      <c r="A6" s="328"/>
      <c r="B6" s="329"/>
      <c r="C6" s="329"/>
      <c r="D6" s="329"/>
      <c r="E6" s="329"/>
      <c r="F6" s="329"/>
      <c r="G6" s="329"/>
      <c r="H6" s="329"/>
      <c r="I6" s="329"/>
      <c r="J6" s="329"/>
      <c r="K6" s="329"/>
      <c r="L6" s="329"/>
      <c r="M6" s="329"/>
      <c r="N6" s="329"/>
      <c r="O6" s="329"/>
      <c r="P6" s="329"/>
      <c r="Q6" s="329"/>
      <c r="R6" s="329"/>
      <c r="S6" s="329"/>
      <c r="T6" s="329"/>
      <c r="U6" s="329"/>
      <c r="V6" s="329"/>
      <c r="W6" s="329"/>
      <c r="X6" s="330"/>
    </row>
    <row r="7" spans="1:29" ht="15.95" customHeight="1" thickBot="1" x14ac:dyDescent="0.3">
      <c r="A7" s="126" t="s">
        <v>7</v>
      </c>
      <c r="B7" s="325" t="s">
        <v>318</v>
      </c>
      <c r="C7" s="326"/>
      <c r="D7" s="326"/>
      <c r="E7" s="326"/>
      <c r="F7" s="326"/>
      <c r="G7" s="326"/>
      <c r="H7" s="326"/>
      <c r="I7" s="326"/>
      <c r="J7" s="326"/>
      <c r="K7" s="326"/>
      <c r="L7" s="326"/>
      <c r="M7" s="326"/>
      <c r="N7" s="326"/>
      <c r="O7" s="326"/>
      <c r="P7" s="326"/>
      <c r="Q7" s="326"/>
      <c r="R7" s="326"/>
      <c r="S7" s="326"/>
      <c r="T7" s="326"/>
      <c r="U7" s="326"/>
      <c r="V7" s="326"/>
      <c r="W7" s="326"/>
      <c r="X7" s="327"/>
    </row>
    <row r="8" spans="1:29" x14ac:dyDescent="0.25">
      <c r="A8" s="75"/>
      <c r="B8" s="75"/>
      <c r="C8" s="75"/>
      <c r="D8" s="190"/>
      <c r="E8" s="75"/>
      <c r="F8" s="75"/>
      <c r="G8" s="75"/>
      <c r="H8" s="75"/>
      <c r="I8" s="75"/>
      <c r="J8" s="75"/>
      <c r="K8" s="75"/>
      <c r="L8" s="75"/>
      <c r="M8" s="75"/>
      <c r="N8" s="75"/>
      <c r="O8" s="75"/>
      <c r="P8" s="75"/>
      <c r="Q8" s="75"/>
      <c r="R8" s="75"/>
      <c r="S8" s="75"/>
      <c r="T8" s="75"/>
      <c r="U8" s="75"/>
      <c r="V8" s="75"/>
      <c r="AC8" s="191"/>
    </row>
    <row r="9" spans="1:29" x14ac:dyDescent="0.25">
      <c r="A9" s="312" t="s">
        <v>8</v>
      </c>
      <c r="B9" s="312" t="s">
        <v>9</v>
      </c>
      <c r="C9" s="312" t="s">
        <v>10</v>
      </c>
      <c r="D9" s="379" t="s">
        <v>11</v>
      </c>
      <c r="E9" s="312" t="s">
        <v>12</v>
      </c>
      <c r="F9" s="312" t="s">
        <v>13</v>
      </c>
      <c r="G9" s="312" t="s">
        <v>14</v>
      </c>
      <c r="H9" s="312" t="s">
        <v>15</v>
      </c>
      <c r="I9" s="312" t="s">
        <v>16</v>
      </c>
      <c r="J9" s="312" t="s">
        <v>17</v>
      </c>
      <c r="K9" s="313" t="s">
        <v>18</v>
      </c>
      <c r="L9" s="313"/>
      <c r="M9" s="313"/>
      <c r="N9" s="313"/>
      <c r="O9" s="313"/>
      <c r="P9" s="312"/>
      <c r="Q9" s="312" t="s">
        <v>19</v>
      </c>
      <c r="R9" s="312"/>
      <c r="S9" s="312"/>
      <c r="T9" s="312"/>
      <c r="U9" s="312"/>
      <c r="V9" s="312" t="s">
        <v>20</v>
      </c>
      <c r="W9" s="312" t="s">
        <v>21</v>
      </c>
      <c r="X9" s="312" t="s">
        <v>22</v>
      </c>
    </row>
    <row r="10" spans="1:29" ht="47.25" x14ac:dyDescent="0.25">
      <c r="A10" s="312"/>
      <c r="B10" s="312"/>
      <c r="C10" s="312"/>
      <c r="D10" s="379"/>
      <c r="E10" s="312"/>
      <c r="F10" s="312"/>
      <c r="G10" s="312"/>
      <c r="H10" s="312"/>
      <c r="I10" s="312"/>
      <c r="J10" s="312"/>
      <c r="K10" s="167" t="s">
        <v>23</v>
      </c>
      <c r="L10" s="167" t="s">
        <v>24</v>
      </c>
      <c r="M10" s="167" t="s">
        <v>25</v>
      </c>
      <c r="N10" s="167" t="s">
        <v>26</v>
      </c>
      <c r="O10" s="167" t="s">
        <v>27</v>
      </c>
      <c r="P10" s="312"/>
      <c r="Q10" s="167" t="s">
        <v>28</v>
      </c>
      <c r="R10" s="167" t="s">
        <v>24</v>
      </c>
      <c r="S10" s="167" t="s">
        <v>25</v>
      </c>
      <c r="T10" s="167" t="s">
        <v>26</v>
      </c>
      <c r="U10" s="167" t="s">
        <v>27</v>
      </c>
      <c r="V10" s="312"/>
      <c r="W10" s="312"/>
      <c r="X10" s="312"/>
    </row>
    <row r="11" spans="1:29" s="194" customFormat="1" ht="47.25" x14ac:dyDescent="0.25">
      <c r="A11" s="374" t="s">
        <v>319</v>
      </c>
      <c r="B11" s="376" t="s">
        <v>320</v>
      </c>
      <c r="C11" s="165">
        <v>1</v>
      </c>
      <c r="D11" s="192" t="s">
        <v>903</v>
      </c>
      <c r="E11" s="374" t="s">
        <v>321</v>
      </c>
      <c r="F11" s="165" t="s">
        <v>322</v>
      </c>
      <c r="G11" s="76" t="s">
        <v>323</v>
      </c>
      <c r="H11" s="76" t="s">
        <v>324</v>
      </c>
      <c r="I11" s="165" t="s">
        <v>325</v>
      </c>
      <c r="J11" s="165" t="s">
        <v>326</v>
      </c>
      <c r="K11" s="193">
        <v>7560</v>
      </c>
      <c r="L11" s="193">
        <v>7875</v>
      </c>
      <c r="M11" s="193">
        <v>7875</v>
      </c>
      <c r="N11" s="193">
        <v>8190</v>
      </c>
      <c r="O11" s="193">
        <f t="shared" ref="O11:O16" si="0">SUM(K11:N11)</f>
        <v>31500</v>
      </c>
      <c r="P11" s="312"/>
      <c r="Q11" s="81"/>
      <c r="R11" s="81"/>
      <c r="S11" s="81"/>
      <c r="T11" s="81"/>
      <c r="U11" s="81"/>
      <c r="V11" s="81"/>
      <c r="W11" s="81"/>
      <c r="X11" s="81"/>
    </row>
    <row r="12" spans="1:29" s="194" customFormat="1" ht="63" x14ac:dyDescent="0.25">
      <c r="A12" s="375"/>
      <c r="B12" s="377"/>
      <c r="C12" s="165">
        <v>2</v>
      </c>
      <c r="D12" s="192" t="s">
        <v>327</v>
      </c>
      <c r="E12" s="375"/>
      <c r="F12" s="165" t="s">
        <v>328</v>
      </c>
      <c r="G12" s="76" t="s">
        <v>329</v>
      </c>
      <c r="H12" s="76" t="s">
        <v>330</v>
      </c>
      <c r="I12" s="165" t="s">
        <v>325</v>
      </c>
      <c r="J12" s="165" t="s">
        <v>331</v>
      </c>
      <c r="K12" s="76">
        <v>0.1</v>
      </c>
      <c r="L12" s="76">
        <v>0.2</v>
      </c>
      <c r="M12" s="76">
        <v>0.3</v>
      </c>
      <c r="N12" s="76">
        <v>0.4</v>
      </c>
      <c r="O12" s="76">
        <f t="shared" si="0"/>
        <v>1</v>
      </c>
      <c r="P12" s="312"/>
      <c r="Q12" s="81"/>
      <c r="R12" s="81"/>
      <c r="S12" s="81"/>
      <c r="T12" s="81"/>
      <c r="U12" s="81"/>
      <c r="V12" s="81"/>
      <c r="W12" s="81"/>
      <c r="X12" s="81"/>
    </row>
    <row r="13" spans="1:29" s="194" customFormat="1" ht="78.75" x14ac:dyDescent="0.25">
      <c r="A13" s="375"/>
      <c r="B13" s="192" t="s">
        <v>332</v>
      </c>
      <c r="C13" s="165">
        <v>1</v>
      </c>
      <c r="D13" s="195" t="s">
        <v>333</v>
      </c>
      <c r="E13" s="375"/>
      <c r="F13" s="165" t="s">
        <v>334</v>
      </c>
      <c r="G13" s="165" t="s">
        <v>335</v>
      </c>
      <c r="H13" s="76" t="s">
        <v>330</v>
      </c>
      <c r="I13" s="165" t="s">
        <v>325</v>
      </c>
      <c r="J13" s="165" t="s">
        <v>336</v>
      </c>
      <c r="K13" s="76">
        <v>0</v>
      </c>
      <c r="L13" s="76">
        <v>0.2</v>
      </c>
      <c r="M13" s="76">
        <v>0.4</v>
      </c>
      <c r="N13" s="76">
        <v>0.4</v>
      </c>
      <c r="O13" s="76">
        <f t="shared" si="0"/>
        <v>1</v>
      </c>
      <c r="P13" s="312"/>
      <c r="Q13" s="81"/>
      <c r="R13" s="81"/>
      <c r="S13" s="81"/>
      <c r="T13" s="81"/>
      <c r="U13" s="81"/>
      <c r="V13" s="81"/>
      <c r="W13" s="81"/>
      <c r="X13" s="81"/>
    </row>
    <row r="14" spans="1:29" s="194" customFormat="1" ht="63" x14ac:dyDescent="0.25">
      <c r="A14" s="375"/>
      <c r="B14" s="196" t="s">
        <v>337</v>
      </c>
      <c r="C14" s="165">
        <v>1</v>
      </c>
      <c r="D14" s="195" t="s">
        <v>338</v>
      </c>
      <c r="E14" s="375"/>
      <c r="F14" s="166" t="s">
        <v>339</v>
      </c>
      <c r="G14" s="165" t="s">
        <v>340</v>
      </c>
      <c r="H14" s="76" t="s">
        <v>324</v>
      </c>
      <c r="I14" s="165" t="s">
        <v>325</v>
      </c>
      <c r="J14" s="165" t="s">
        <v>341</v>
      </c>
      <c r="K14" s="193">
        <v>1875</v>
      </c>
      <c r="L14" s="193">
        <v>1875</v>
      </c>
      <c r="M14" s="193">
        <v>1875</v>
      </c>
      <c r="N14" s="193">
        <v>1875</v>
      </c>
      <c r="O14" s="193">
        <f t="shared" si="0"/>
        <v>7500</v>
      </c>
      <c r="P14" s="312"/>
      <c r="Q14" s="165"/>
      <c r="R14" s="165"/>
      <c r="S14" s="165"/>
      <c r="T14" s="165"/>
      <c r="U14" s="165"/>
      <c r="V14" s="165"/>
      <c r="W14" s="77"/>
      <c r="X14" s="77"/>
    </row>
    <row r="15" spans="1:29" s="194" customFormat="1" ht="63" x14ac:dyDescent="0.25">
      <c r="A15" s="375"/>
      <c r="B15" s="196" t="s">
        <v>342</v>
      </c>
      <c r="C15" s="165">
        <v>1</v>
      </c>
      <c r="D15" s="195" t="s">
        <v>904</v>
      </c>
      <c r="E15" s="375"/>
      <c r="F15" s="197" t="s">
        <v>343</v>
      </c>
      <c r="G15" s="165" t="s">
        <v>344</v>
      </c>
      <c r="H15" s="76" t="s">
        <v>324</v>
      </c>
      <c r="I15" s="165" t="s">
        <v>325</v>
      </c>
      <c r="J15" s="165" t="s">
        <v>341</v>
      </c>
      <c r="K15" s="193">
        <v>1870</v>
      </c>
      <c r="L15" s="193">
        <v>1830</v>
      </c>
      <c r="M15" s="193">
        <v>2109</v>
      </c>
      <c r="N15" s="193">
        <v>1700</v>
      </c>
      <c r="O15" s="193">
        <f t="shared" si="0"/>
        <v>7509</v>
      </c>
      <c r="P15" s="312"/>
      <c r="Q15" s="81"/>
      <c r="R15" s="81"/>
      <c r="S15" s="81"/>
      <c r="T15" s="81"/>
      <c r="U15" s="81"/>
      <c r="V15" s="81"/>
      <c r="W15" s="81"/>
      <c r="X15" s="81"/>
    </row>
    <row r="16" spans="1:29" s="194" customFormat="1" ht="47.25" x14ac:dyDescent="0.25">
      <c r="A16" s="375"/>
      <c r="B16" s="376" t="s">
        <v>345</v>
      </c>
      <c r="C16" s="165">
        <v>1</v>
      </c>
      <c r="D16" s="192" t="s">
        <v>346</v>
      </c>
      <c r="E16" s="375"/>
      <c r="F16" s="165" t="s">
        <v>347</v>
      </c>
      <c r="G16" s="76" t="s">
        <v>348</v>
      </c>
      <c r="H16" s="76" t="s">
        <v>324</v>
      </c>
      <c r="I16" s="165" t="s">
        <v>325</v>
      </c>
      <c r="J16" s="165" t="s">
        <v>349</v>
      </c>
      <c r="K16" s="193">
        <v>100</v>
      </c>
      <c r="L16" s="193">
        <v>300</v>
      </c>
      <c r="M16" s="193">
        <v>300</v>
      </c>
      <c r="N16" s="193">
        <v>500</v>
      </c>
      <c r="O16" s="193">
        <f t="shared" si="0"/>
        <v>1200</v>
      </c>
      <c r="P16" s="312"/>
      <c r="Q16" s="81"/>
      <c r="R16" s="81"/>
      <c r="S16" s="81"/>
      <c r="T16" s="81"/>
      <c r="U16" s="81"/>
      <c r="V16" s="81"/>
      <c r="W16" s="81"/>
      <c r="X16" s="81"/>
    </row>
    <row r="17" spans="1:24" s="194" customFormat="1" ht="78.75" x14ac:dyDescent="0.25">
      <c r="A17" s="375"/>
      <c r="B17" s="378"/>
      <c r="C17" s="165">
        <v>2</v>
      </c>
      <c r="D17" s="192" t="s">
        <v>350</v>
      </c>
      <c r="E17" s="375"/>
      <c r="F17" s="165" t="s">
        <v>351</v>
      </c>
      <c r="G17" s="165" t="s">
        <v>352</v>
      </c>
      <c r="H17" s="76" t="s">
        <v>324</v>
      </c>
      <c r="I17" s="165" t="s">
        <v>325</v>
      </c>
      <c r="J17" s="165" t="s">
        <v>353</v>
      </c>
      <c r="K17" s="193">
        <v>20</v>
      </c>
      <c r="L17" s="193">
        <v>20</v>
      </c>
      <c r="M17" s="193">
        <v>20</v>
      </c>
      <c r="N17" s="193">
        <v>20</v>
      </c>
      <c r="O17" s="193">
        <v>20</v>
      </c>
      <c r="P17" s="312"/>
      <c r="Q17" s="81"/>
      <c r="R17" s="81"/>
      <c r="S17" s="81"/>
      <c r="T17" s="81"/>
      <c r="U17" s="81"/>
      <c r="V17" s="81"/>
      <c r="W17" s="81"/>
      <c r="X17" s="81"/>
    </row>
    <row r="18" spans="1:24" s="194" customFormat="1" ht="47.25" x14ac:dyDescent="0.25">
      <c r="A18" s="375"/>
      <c r="B18" s="377"/>
      <c r="C18" s="165">
        <v>3</v>
      </c>
      <c r="D18" s="192" t="s">
        <v>354</v>
      </c>
      <c r="E18" s="375"/>
      <c r="F18" s="165" t="s">
        <v>355</v>
      </c>
      <c r="G18" s="165" t="s">
        <v>356</v>
      </c>
      <c r="H18" s="76" t="s">
        <v>324</v>
      </c>
      <c r="I18" s="165" t="s">
        <v>357</v>
      </c>
      <c r="J18" s="165" t="s">
        <v>358</v>
      </c>
      <c r="K18" s="193">
        <v>5</v>
      </c>
      <c r="L18" s="193">
        <v>10</v>
      </c>
      <c r="M18" s="193">
        <v>15</v>
      </c>
      <c r="N18" s="193">
        <v>15</v>
      </c>
      <c r="O18" s="193">
        <v>15</v>
      </c>
      <c r="P18" s="312"/>
      <c r="Q18" s="81"/>
      <c r="R18" s="81"/>
      <c r="S18" s="81"/>
      <c r="T18" s="81"/>
      <c r="U18" s="81"/>
      <c r="V18" s="81"/>
      <c r="W18" s="81"/>
      <c r="X18" s="81"/>
    </row>
    <row r="19" spans="1:24" s="194" customFormat="1" ht="63" x14ac:dyDescent="0.25">
      <c r="A19" s="375"/>
      <c r="B19" s="376" t="s">
        <v>359</v>
      </c>
      <c r="C19" s="165">
        <v>1</v>
      </c>
      <c r="D19" s="192" t="s">
        <v>905</v>
      </c>
      <c r="E19" s="375"/>
      <c r="F19" s="165" t="s">
        <v>360</v>
      </c>
      <c r="G19" s="76" t="s">
        <v>361</v>
      </c>
      <c r="H19" s="165" t="s">
        <v>324</v>
      </c>
      <c r="I19" s="165" t="s">
        <v>325</v>
      </c>
      <c r="J19" s="165" t="s">
        <v>362</v>
      </c>
      <c r="K19" s="193">
        <v>0</v>
      </c>
      <c r="L19" s="193">
        <v>1</v>
      </c>
      <c r="M19" s="193">
        <v>1</v>
      </c>
      <c r="N19" s="193">
        <v>1</v>
      </c>
      <c r="O19" s="193">
        <v>1</v>
      </c>
      <c r="P19" s="312"/>
      <c r="Q19" s="165"/>
      <c r="R19" s="165"/>
      <c r="S19" s="165"/>
      <c r="T19" s="165"/>
      <c r="U19" s="165"/>
      <c r="V19" s="165"/>
      <c r="W19" s="77"/>
      <c r="X19" s="77"/>
    </row>
    <row r="20" spans="1:24" s="194" customFormat="1" ht="110.25" x14ac:dyDescent="0.25">
      <c r="A20" s="375"/>
      <c r="B20" s="378"/>
      <c r="C20" s="165">
        <v>2</v>
      </c>
      <c r="D20" s="192" t="s">
        <v>363</v>
      </c>
      <c r="E20" s="375"/>
      <c r="F20" s="165" t="s">
        <v>364</v>
      </c>
      <c r="G20" s="76" t="s">
        <v>365</v>
      </c>
      <c r="H20" s="165" t="s">
        <v>330</v>
      </c>
      <c r="I20" s="165" t="s">
        <v>325</v>
      </c>
      <c r="J20" s="165" t="s">
        <v>366</v>
      </c>
      <c r="K20" s="193">
        <v>5</v>
      </c>
      <c r="L20" s="193">
        <v>5</v>
      </c>
      <c r="M20" s="193">
        <v>5</v>
      </c>
      <c r="N20" s="193">
        <v>5</v>
      </c>
      <c r="O20" s="193">
        <v>5</v>
      </c>
      <c r="P20" s="312"/>
      <c r="Q20" s="165"/>
      <c r="R20" s="165"/>
      <c r="S20" s="165"/>
      <c r="T20" s="165"/>
      <c r="U20" s="165"/>
      <c r="V20" s="165"/>
      <c r="W20" s="77"/>
      <c r="X20" s="77"/>
    </row>
    <row r="21" spans="1:24" s="198" customFormat="1" x14ac:dyDescent="0.25">
      <c r="A21" s="364" t="s">
        <v>54</v>
      </c>
      <c r="B21" s="82" t="s">
        <v>367</v>
      </c>
      <c r="C21" s="365" t="s">
        <v>55</v>
      </c>
      <c r="D21" s="366"/>
      <c r="E21" s="83" t="s">
        <v>56</v>
      </c>
      <c r="F21" s="84"/>
      <c r="G21" s="84"/>
      <c r="H21" s="84"/>
      <c r="I21" s="371" t="s">
        <v>57</v>
      </c>
      <c r="J21" s="350" t="s">
        <v>56</v>
      </c>
      <c r="K21" s="351"/>
      <c r="L21" s="351"/>
      <c r="M21" s="351"/>
      <c r="N21" s="351"/>
      <c r="O21" s="351"/>
      <c r="P21" s="351"/>
      <c r="Q21" s="351"/>
      <c r="R21" s="352"/>
      <c r="S21" s="353" t="s">
        <v>58</v>
      </c>
      <c r="T21" s="353"/>
      <c r="U21" s="353"/>
      <c r="V21" s="354" t="s">
        <v>59</v>
      </c>
      <c r="W21" s="354"/>
      <c r="X21" s="354"/>
    </row>
    <row r="22" spans="1:24" s="198" customFormat="1" x14ac:dyDescent="0.25">
      <c r="A22" s="364"/>
      <c r="B22" s="82" t="s">
        <v>60</v>
      </c>
      <c r="C22" s="367"/>
      <c r="D22" s="368"/>
      <c r="E22" s="83" t="s">
        <v>61</v>
      </c>
      <c r="F22" s="372" t="s">
        <v>368</v>
      </c>
      <c r="G22" s="372"/>
      <c r="H22" s="373"/>
      <c r="I22" s="371"/>
      <c r="J22" s="199" t="s">
        <v>155</v>
      </c>
      <c r="K22" s="372" t="s">
        <v>369</v>
      </c>
      <c r="L22" s="372"/>
      <c r="M22" s="372"/>
      <c r="N22" s="372"/>
      <c r="O22" s="372"/>
      <c r="P22" s="372"/>
      <c r="Q22" s="372"/>
      <c r="R22" s="373"/>
      <c r="S22" s="353"/>
      <c r="T22" s="353"/>
      <c r="U22" s="353"/>
      <c r="V22" s="354" t="s">
        <v>61</v>
      </c>
      <c r="W22" s="354"/>
      <c r="X22" s="354"/>
    </row>
    <row r="23" spans="1:24" s="198" customFormat="1" x14ac:dyDescent="0.25">
      <c r="A23" s="364"/>
      <c r="B23" s="82" t="s">
        <v>62</v>
      </c>
      <c r="C23" s="369"/>
      <c r="D23" s="370"/>
      <c r="E23" s="83" t="s">
        <v>63</v>
      </c>
      <c r="F23" s="372" t="s">
        <v>370</v>
      </c>
      <c r="G23" s="372"/>
      <c r="H23" s="373"/>
      <c r="I23" s="371"/>
      <c r="J23" s="83" t="s">
        <v>300</v>
      </c>
      <c r="K23" s="372" t="s">
        <v>371</v>
      </c>
      <c r="L23" s="372"/>
      <c r="M23" s="372"/>
      <c r="N23" s="372"/>
      <c r="O23" s="372"/>
      <c r="P23" s="372"/>
      <c r="Q23" s="372"/>
      <c r="R23" s="373"/>
      <c r="S23" s="353"/>
      <c r="T23" s="353"/>
      <c r="U23" s="353"/>
      <c r="V23" s="354" t="s">
        <v>64</v>
      </c>
      <c r="W23" s="354"/>
      <c r="X23" s="354"/>
    </row>
  </sheetData>
  <mergeCells count="40">
    <mergeCell ref="Q9:U9"/>
    <mergeCell ref="V9:V10"/>
    <mergeCell ref="A6:X6"/>
    <mergeCell ref="A1:V1"/>
    <mergeCell ref="A2:A5"/>
    <mergeCell ref="B2:W2"/>
    <mergeCell ref="B3:W3"/>
    <mergeCell ref="B4:W5"/>
    <mergeCell ref="B16:B18"/>
    <mergeCell ref="B19:B20"/>
    <mergeCell ref="B7:X7"/>
    <mergeCell ref="A9:A10"/>
    <mergeCell ref="B9:B10"/>
    <mergeCell ref="C9:C10"/>
    <mergeCell ref="D9:D10"/>
    <mergeCell ref="E9:E10"/>
    <mergeCell ref="F9:F10"/>
    <mergeCell ref="G9:G10"/>
    <mergeCell ref="H9:H10"/>
    <mergeCell ref="I9:I10"/>
    <mergeCell ref="X9:X10"/>
    <mergeCell ref="J9:J10"/>
    <mergeCell ref="K9:O9"/>
    <mergeCell ref="P9:P20"/>
    <mergeCell ref="W9:W10"/>
    <mergeCell ref="K23:R23"/>
    <mergeCell ref="V23:X23"/>
    <mergeCell ref="A21:A23"/>
    <mergeCell ref="C21:D23"/>
    <mergeCell ref="I21:I23"/>
    <mergeCell ref="J21:R21"/>
    <mergeCell ref="S21:U23"/>
    <mergeCell ref="V21:X21"/>
    <mergeCell ref="F22:H22"/>
    <mergeCell ref="K22:R22"/>
    <mergeCell ref="V22:X22"/>
    <mergeCell ref="F23:H23"/>
    <mergeCell ref="A11:A20"/>
    <mergeCell ref="B11:B12"/>
    <mergeCell ref="E11:E2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7724-89B7-4455-9419-38380D854199}">
  <dimension ref="A1:Y24"/>
  <sheetViews>
    <sheetView zoomScaleNormal="100" workbookViewId="0">
      <selection activeCell="E38" sqref="E38"/>
    </sheetView>
  </sheetViews>
  <sheetFormatPr baseColWidth="10" defaultColWidth="10.28515625" defaultRowHeight="15" x14ac:dyDescent="0.25"/>
  <cols>
    <col min="1" max="1" width="32" style="1" customWidth="1"/>
    <col min="2" max="2" width="42" style="1" customWidth="1"/>
    <col min="3" max="3" width="5.42578125" style="1" customWidth="1"/>
    <col min="4" max="4" width="39.7109375" style="88" customWidth="1"/>
    <col min="5" max="5" width="23.85546875" style="1" bestFit="1" customWidth="1"/>
    <col min="6" max="6" width="17.28515625" style="1" customWidth="1"/>
    <col min="7" max="7" width="28.5703125" style="1" customWidth="1"/>
    <col min="8" max="8" width="16.140625" style="1" customWidth="1"/>
    <col min="9" max="9" width="10.85546875" style="1" customWidth="1"/>
    <col min="10" max="10" width="18.85546875" style="1" customWidth="1"/>
    <col min="11" max="11" width="6.85546875" style="1" customWidth="1"/>
    <col min="12"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16384" width="10.28515625" style="1"/>
  </cols>
  <sheetData>
    <row r="1" spans="1:24" ht="15.75" thickBot="1" x14ac:dyDescent="0.3">
      <c r="A1" s="235"/>
      <c r="B1" s="235"/>
      <c r="C1" s="235"/>
      <c r="D1" s="235"/>
      <c r="E1" s="235"/>
      <c r="F1" s="235"/>
      <c r="G1" s="235"/>
      <c r="H1" s="235"/>
      <c r="I1" s="235"/>
      <c r="J1" s="235"/>
      <c r="K1" s="235"/>
      <c r="L1" s="235"/>
      <c r="M1" s="235"/>
      <c r="N1" s="235"/>
      <c r="O1" s="235"/>
      <c r="P1" s="235"/>
      <c r="Q1" s="235"/>
      <c r="R1" s="235"/>
      <c r="S1" s="235"/>
      <c r="T1" s="235"/>
      <c r="U1" s="235"/>
      <c r="V1" s="235"/>
    </row>
    <row r="2" spans="1:24" x14ac:dyDescent="0.25">
      <c r="A2" s="236"/>
      <c r="B2" s="239" t="s">
        <v>0</v>
      </c>
      <c r="C2" s="239"/>
      <c r="D2" s="239"/>
      <c r="E2" s="239"/>
      <c r="F2" s="239"/>
      <c r="G2" s="239"/>
      <c r="H2" s="239"/>
      <c r="I2" s="239"/>
      <c r="J2" s="239"/>
      <c r="K2" s="239"/>
      <c r="L2" s="239"/>
      <c r="M2" s="239"/>
      <c r="N2" s="239"/>
      <c r="O2" s="239"/>
      <c r="P2" s="239"/>
      <c r="Q2" s="239"/>
      <c r="R2" s="239"/>
      <c r="S2" s="239"/>
      <c r="T2" s="239"/>
      <c r="U2" s="239"/>
      <c r="V2" s="239"/>
      <c r="W2" s="240"/>
      <c r="X2" s="5" t="s">
        <v>1</v>
      </c>
    </row>
    <row r="3" spans="1:24" x14ac:dyDescent="0.25">
      <c r="A3" s="237"/>
      <c r="B3" s="241" t="s">
        <v>2</v>
      </c>
      <c r="C3" s="241"/>
      <c r="D3" s="241"/>
      <c r="E3" s="241"/>
      <c r="F3" s="241"/>
      <c r="G3" s="241"/>
      <c r="H3" s="241"/>
      <c r="I3" s="241"/>
      <c r="J3" s="241"/>
      <c r="K3" s="241"/>
      <c r="L3" s="241"/>
      <c r="M3" s="241"/>
      <c r="N3" s="241"/>
      <c r="O3" s="241"/>
      <c r="P3" s="241"/>
      <c r="Q3" s="241"/>
      <c r="R3" s="241"/>
      <c r="S3" s="241"/>
      <c r="T3" s="241"/>
      <c r="U3" s="241"/>
      <c r="V3" s="241"/>
      <c r="W3" s="242"/>
      <c r="X3" s="6" t="s">
        <v>3</v>
      </c>
    </row>
    <row r="4" spans="1:24" ht="28.5" x14ac:dyDescent="0.25">
      <c r="A4" s="237"/>
      <c r="B4" s="243" t="s">
        <v>4</v>
      </c>
      <c r="C4" s="243"/>
      <c r="D4" s="243"/>
      <c r="E4" s="243"/>
      <c r="F4" s="243"/>
      <c r="G4" s="243"/>
      <c r="H4" s="243"/>
      <c r="I4" s="243"/>
      <c r="J4" s="243"/>
      <c r="K4" s="243"/>
      <c r="L4" s="243"/>
      <c r="M4" s="243"/>
      <c r="N4" s="243"/>
      <c r="O4" s="243"/>
      <c r="P4" s="243"/>
      <c r="Q4" s="243"/>
      <c r="R4" s="243"/>
      <c r="S4" s="243"/>
      <c r="T4" s="243"/>
      <c r="U4" s="243"/>
      <c r="V4" s="243"/>
      <c r="W4" s="244"/>
      <c r="X4" s="7" t="s">
        <v>5</v>
      </c>
    </row>
    <row r="5" spans="1:24" ht="15.75" thickBot="1" x14ac:dyDescent="0.3">
      <c r="A5" s="238"/>
      <c r="B5" s="245"/>
      <c r="C5" s="245"/>
      <c r="D5" s="245"/>
      <c r="E5" s="245"/>
      <c r="F5" s="245"/>
      <c r="G5" s="245"/>
      <c r="H5" s="245"/>
      <c r="I5" s="245"/>
      <c r="J5" s="245"/>
      <c r="K5" s="245"/>
      <c r="L5" s="245"/>
      <c r="M5" s="245"/>
      <c r="N5" s="245"/>
      <c r="O5" s="245"/>
      <c r="P5" s="245"/>
      <c r="Q5" s="245"/>
      <c r="R5" s="245"/>
      <c r="S5" s="245"/>
      <c r="T5" s="245"/>
      <c r="U5" s="245"/>
      <c r="V5" s="245"/>
      <c r="W5" s="246"/>
      <c r="X5" s="8" t="s">
        <v>6</v>
      </c>
    </row>
    <row r="6" spans="1:24" ht="15.75" thickBot="1" x14ac:dyDescent="0.3">
      <c r="A6" s="384"/>
      <c r="B6" s="385"/>
      <c r="C6" s="385"/>
      <c r="D6" s="385"/>
      <c r="E6" s="385"/>
      <c r="F6" s="385"/>
      <c r="G6" s="385"/>
      <c r="H6" s="385"/>
      <c r="I6" s="385"/>
      <c r="J6" s="385"/>
      <c r="K6" s="385"/>
      <c r="L6" s="385"/>
      <c r="M6" s="385"/>
      <c r="N6" s="385"/>
      <c r="O6" s="385"/>
      <c r="P6" s="385"/>
      <c r="Q6" s="385"/>
      <c r="R6" s="385"/>
      <c r="S6" s="385"/>
      <c r="T6" s="385"/>
      <c r="U6" s="385"/>
      <c r="V6" s="385"/>
      <c r="W6" s="385"/>
      <c r="X6" s="386"/>
    </row>
    <row r="7" spans="1:24" ht="15.75" thickBot="1" x14ac:dyDescent="0.3">
      <c r="A7" s="9" t="s">
        <v>7</v>
      </c>
      <c r="B7" s="229" t="s">
        <v>372</v>
      </c>
      <c r="C7" s="230"/>
      <c r="D7" s="230"/>
      <c r="E7" s="230"/>
      <c r="F7" s="230"/>
      <c r="G7" s="230"/>
      <c r="H7" s="230"/>
      <c r="I7" s="230"/>
      <c r="J7" s="230"/>
      <c r="K7" s="230"/>
      <c r="L7" s="230"/>
      <c r="M7" s="230"/>
      <c r="N7" s="230"/>
      <c r="O7" s="230"/>
      <c r="P7" s="230"/>
      <c r="Q7" s="230"/>
      <c r="R7" s="230"/>
      <c r="S7" s="230"/>
      <c r="T7" s="230"/>
      <c r="U7" s="230"/>
      <c r="V7" s="230"/>
      <c r="W7" s="230"/>
      <c r="X7" s="231"/>
    </row>
    <row r="8" spans="1:24" x14ac:dyDescent="0.25">
      <c r="A8" s="10"/>
      <c r="B8" s="10"/>
      <c r="C8" s="10"/>
      <c r="D8" s="89"/>
      <c r="E8" s="10"/>
      <c r="F8" s="10"/>
      <c r="G8" s="10"/>
      <c r="H8" s="10"/>
      <c r="I8" s="10"/>
      <c r="J8" s="10"/>
      <c r="K8" s="10"/>
      <c r="L8" s="10"/>
      <c r="M8" s="10"/>
      <c r="N8" s="10"/>
      <c r="O8" s="10"/>
      <c r="P8" s="10"/>
      <c r="Q8" s="10"/>
      <c r="R8" s="10"/>
      <c r="S8" s="10"/>
      <c r="T8" s="10"/>
      <c r="U8" s="10"/>
      <c r="V8" s="10"/>
    </row>
    <row r="9" spans="1:24" x14ac:dyDescent="0.25">
      <c r="A9" s="209" t="s">
        <v>8</v>
      </c>
      <c r="B9" s="209" t="s">
        <v>9</v>
      </c>
      <c r="C9" s="209" t="s">
        <v>10</v>
      </c>
      <c r="D9" s="383" t="s">
        <v>11</v>
      </c>
      <c r="E9" s="209" t="s">
        <v>12</v>
      </c>
      <c r="F9" s="209" t="s">
        <v>13</v>
      </c>
      <c r="G9" s="209" t="s">
        <v>14</v>
      </c>
      <c r="H9" s="209" t="s">
        <v>15</v>
      </c>
      <c r="I9" s="209" t="s">
        <v>16</v>
      </c>
      <c r="J9" s="209" t="s">
        <v>17</v>
      </c>
      <c r="K9" s="225" t="s">
        <v>18</v>
      </c>
      <c r="L9" s="225"/>
      <c r="M9" s="225"/>
      <c r="N9" s="225"/>
      <c r="O9" s="225"/>
      <c r="P9" s="209"/>
      <c r="Q9" s="209" t="s">
        <v>19</v>
      </c>
      <c r="R9" s="209"/>
      <c r="S9" s="209"/>
      <c r="T9" s="209"/>
      <c r="U9" s="209"/>
      <c r="V9" s="209" t="s">
        <v>20</v>
      </c>
      <c r="W9" s="209" t="s">
        <v>21</v>
      </c>
      <c r="X9" s="209" t="s">
        <v>22</v>
      </c>
    </row>
    <row r="10" spans="1:24" ht="42.75" x14ac:dyDescent="0.25">
      <c r="A10" s="209"/>
      <c r="B10" s="209"/>
      <c r="C10" s="209"/>
      <c r="D10" s="383"/>
      <c r="E10" s="209"/>
      <c r="F10" s="209"/>
      <c r="G10" s="209"/>
      <c r="H10" s="209"/>
      <c r="I10" s="209"/>
      <c r="J10" s="209"/>
      <c r="K10" s="117" t="s">
        <v>23</v>
      </c>
      <c r="L10" s="117" t="s">
        <v>24</v>
      </c>
      <c r="M10" s="117" t="s">
        <v>25</v>
      </c>
      <c r="N10" s="117" t="s">
        <v>26</v>
      </c>
      <c r="O10" s="117" t="s">
        <v>27</v>
      </c>
      <c r="P10" s="209"/>
      <c r="Q10" s="117" t="s">
        <v>28</v>
      </c>
      <c r="R10" s="117" t="s">
        <v>24</v>
      </c>
      <c r="S10" s="117" t="s">
        <v>25</v>
      </c>
      <c r="T10" s="117" t="s">
        <v>26</v>
      </c>
      <c r="U10" s="117" t="s">
        <v>27</v>
      </c>
      <c r="V10" s="209"/>
      <c r="W10" s="209"/>
      <c r="X10" s="209"/>
    </row>
    <row r="11" spans="1:24" ht="90" x14ac:dyDescent="0.25">
      <c r="A11" s="217" t="s">
        <v>874</v>
      </c>
      <c r="B11" s="62" t="s">
        <v>373</v>
      </c>
      <c r="C11" s="45">
        <v>1</v>
      </c>
      <c r="D11" s="107" t="s">
        <v>374</v>
      </c>
      <c r="E11" s="382"/>
      <c r="F11" s="22" t="s">
        <v>375</v>
      </c>
      <c r="G11" s="22" t="s">
        <v>376</v>
      </c>
      <c r="H11" s="36" t="s">
        <v>377</v>
      </c>
      <c r="I11" s="22" t="s">
        <v>357</v>
      </c>
      <c r="J11" s="39" t="s">
        <v>378</v>
      </c>
      <c r="K11" s="91">
        <v>20</v>
      </c>
      <c r="L11" s="91">
        <v>20</v>
      </c>
      <c r="M11" s="91">
        <v>20</v>
      </c>
      <c r="N11" s="91">
        <v>20</v>
      </c>
      <c r="O11" s="92">
        <v>20</v>
      </c>
      <c r="P11" s="209"/>
      <c r="Q11" s="39"/>
      <c r="R11" s="39"/>
      <c r="S11" s="39"/>
      <c r="T11" s="39"/>
      <c r="U11" s="39"/>
      <c r="V11" s="39"/>
      <c r="W11" s="93"/>
      <c r="X11" s="93"/>
    </row>
    <row r="12" spans="1:24" ht="75" x14ac:dyDescent="0.25">
      <c r="A12" s="217"/>
      <c r="B12" s="216" t="s">
        <v>379</v>
      </c>
      <c r="C12" s="22">
        <v>1</v>
      </c>
      <c r="D12" s="37" t="s">
        <v>380</v>
      </c>
      <c r="E12" s="382"/>
      <c r="F12" s="54" t="s">
        <v>381</v>
      </c>
      <c r="G12" s="22" t="s">
        <v>382</v>
      </c>
      <c r="H12" s="94" t="s">
        <v>377</v>
      </c>
      <c r="I12" s="22" t="s">
        <v>357</v>
      </c>
      <c r="J12" s="22" t="s">
        <v>383</v>
      </c>
      <c r="K12" s="91">
        <v>1</v>
      </c>
      <c r="L12" s="91">
        <v>1</v>
      </c>
      <c r="M12" s="91">
        <v>0</v>
      </c>
      <c r="N12" s="91">
        <v>0</v>
      </c>
      <c r="O12" s="92">
        <v>1</v>
      </c>
      <c r="P12" s="209"/>
      <c r="Q12" s="22"/>
      <c r="R12" s="22"/>
      <c r="S12" s="22"/>
      <c r="T12" s="22"/>
      <c r="U12" s="22"/>
      <c r="V12" s="22"/>
      <c r="W12" s="23"/>
      <c r="X12" s="23"/>
    </row>
    <row r="13" spans="1:24" ht="75" x14ac:dyDescent="0.25">
      <c r="A13" s="217"/>
      <c r="B13" s="217"/>
      <c r="C13" s="22">
        <v>2</v>
      </c>
      <c r="D13" s="37" t="s">
        <v>384</v>
      </c>
      <c r="E13" s="382"/>
      <c r="F13" s="22" t="s">
        <v>385</v>
      </c>
      <c r="G13" s="22" t="s">
        <v>386</v>
      </c>
      <c r="H13" s="36" t="s">
        <v>377</v>
      </c>
      <c r="I13" s="22" t="s">
        <v>357</v>
      </c>
      <c r="J13" s="22" t="s">
        <v>383</v>
      </c>
      <c r="K13" s="91">
        <v>0</v>
      </c>
      <c r="L13" s="91">
        <v>1</v>
      </c>
      <c r="M13" s="91">
        <v>1</v>
      </c>
      <c r="N13" s="91">
        <v>0</v>
      </c>
      <c r="O13" s="92">
        <v>1</v>
      </c>
      <c r="P13" s="209"/>
      <c r="Q13" s="22"/>
      <c r="R13" s="22"/>
      <c r="S13" s="22"/>
      <c r="T13" s="22"/>
      <c r="U13" s="22"/>
      <c r="V13" s="22"/>
      <c r="W13" s="23"/>
      <c r="X13" s="23"/>
    </row>
    <row r="14" spans="1:24" ht="75" x14ac:dyDescent="0.25">
      <c r="A14" s="217"/>
      <c r="B14" s="217"/>
      <c r="C14" s="22">
        <v>3</v>
      </c>
      <c r="D14" s="37" t="s">
        <v>387</v>
      </c>
      <c r="E14" s="382"/>
      <c r="F14" s="22" t="s">
        <v>388</v>
      </c>
      <c r="G14" s="22" t="s">
        <v>389</v>
      </c>
      <c r="H14" s="36" t="s">
        <v>377</v>
      </c>
      <c r="I14" s="22" t="s">
        <v>357</v>
      </c>
      <c r="J14" s="22" t="s">
        <v>383</v>
      </c>
      <c r="K14" s="91">
        <v>0</v>
      </c>
      <c r="L14" s="91">
        <v>0</v>
      </c>
      <c r="M14" s="91">
        <v>1</v>
      </c>
      <c r="N14" s="91">
        <v>1</v>
      </c>
      <c r="O14" s="92">
        <v>1</v>
      </c>
      <c r="P14" s="209"/>
      <c r="Q14" s="22"/>
      <c r="R14" s="22"/>
      <c r="S14" s="22"/>
      <c r="T14" s="22"/>
      <c r="U14" s="22"/>
      <c r="V14" s="22"/>
      <c r="W14" s="23"/>
      <c r="X14" s="23"/>
    </row>
    <row r="15" spans="1:24" ht="75" x14ac:dyDescent="0.25">
      <c r="A15" s="217"/>
      <c r="B15" s="218"/>
      <c r="C15" s="22">
        <v>4</v>
      </c>
      <c r="D15" s="37" t="s">
        <v>390</v>
      </c>
      <c r="E15" s="382"/>
      <c r="F15" s="54" t="s">
        <v>391</v>
      </c>
      <c r="G15" s="22" t="s">
        <v>392</v>
      </c>
      <c r="H15" s="36" t="s">
        <v>377</v>
      </c>
      <c r="I15" s="22" t="s">
        <v>357</v>
      </c>
      <c r="J15" s="22" t="s">
        <v>383</v>
      </c>
      <c r="K15" s="91">
        <v>0</v>
      </c>
      <c r="L15" s="91">
        <v>0</v>
      </c>
      <c r="M15" s="91">
        <v>1</v>
      </c>
      <c r="N15" s="91">
        <v>1</v>
      </c>
      <c r="O15" s="92">
        <v>1</v>
      </c>
      <c r="P15" s="209"/>
      <c r="Q15" s="22"/>
      <c r="R15" s="22"/>
      <c r="S15" s="22"/>
      <c r="T15" s="22"/>
      <c r="U15" s="22"/>
      <c r="V15" s="22"/>
      <c r="W15" s="23"/>
      <c r="X15" s="23"/>
    </row>
    <row r="16" spans="1:24" ht="135" x14ac:dyDescent="0.25">
      <c r="A16" s="217"/>
      <c r="B16" s="216" t="s">
        <v>393</v>
      </c>
      <c r="C16" s="22">
        <v>1</v>
      </c>
      <c r="D16" s="37" t="s">
        <v>394</v>
      </c>
      <c r="E16" s="382"/>
      <c r="F16" s="51" t="s">
        <v>395</v>
      </c>
      <c r="G16" s="22" t="s">
        <v>396</v>
      </c>
      <c r="H16" s="95" t="s">
        <v>330</v>
      </c>
      <c r="I16" s="22" t="s">
        <v>357</v>
      </c>
      <c r="J16" s="22" t="s">
        <v>397</v>
      </c>
      <c r="K16" s="36">
        <v>0.1</v>
      </c>
      <c r="L16" s="36">
        <v>0.3</v>
      </c>
      <c r="M16" s="36">
        <v>0.3</v>
      </c>
      <c r="N16" s="36">
        <v>0.3</v>
      </c>
      <c r="O16" s="96">
        <f>SUM(K16:N16)</f>
        <v>1</v>
      </c>
      <c r="P16" s="209"/>
      <c r="Q16" s="22"/>
      <c r="R16" s="22"/>
      <c r="S16" s="22"/>
      <c r="T16" s="22"/>
      <c r="U16" s="22"/>
      <c r="V16" s="22"/>
      <c r="W16" s="23"/>
      <c r="X16" s="23"/>
    </row>
    <row r="17" spans="1:25" ht="45" x14ac:dyDescent="0.25">
      <c r="A17" s="217"/>
      <c r="B17" s="218"/>
      <c r="C17" s="22">
        <v>2</v>
      </c>
      <c r="D17" s="37" t="s">
        <v>398</v>
      </c>
      <c r="E17" s="382"/>
      <c r="F17" s="51" t="s">
        <v>399</v>
      </c>
      <c r="G17" s="22" t="s">
        <v>400</v>
      </c>
      <c r="H17" s="95" t="s">
        <v>377</v>
      </c>
      <c r="I17" s="22" t="s">
        <v>357</v>
      </c>
      <c r="J17" s="22" t="s">
        <v>401</v>
      </c>
      <c r="K17" s="91">
        <v>1</v>
      </c>
      <c r="L17" s="91">
        <v>1</v>
      </c>
      <c r="M17" s="91">
        <v>1</v>
      </c>
      <c r="N17" s="91">
        <v>2</v>
      </c>
      <c r="O17" s="92">
        <v>5</v>
      </c>
      <c r="P17" s="209"/>
      <c r="Q17" s="22"/>
      <c r="R17" s="22"/>
      <c r="S17" s="22"/>
      <c r="T17" s="22"/>
      <c r="U17" s="22"/>
      <c r="V17" s="22"/>
      <c r="W17" s="23"/>
      <c r="X17" s="23"/>
    </row>
    <row r="18" spans="1:25" ht="90" x14ac:dyDescent="0.25">
      <c r="A18" s="217"/>
      <c r="B18" s="216" t="s">
        <v>402</v>
      </c>
      <c r="C18" s="22">
        <v>1</v>
      </c>
      <c r="D18" s="37" t="s">
        <v>403</v>
      </c>
      <c r="E18" s="382"/>
      <c r="F18" s="51" t="s">
        <v>404</v>
      </c>
      <c r="G18" s="22" t="s">
        <v>405</v>
      </c>
      <c r="H18" s="22" t="s">
        <v>330</v>
      </c>
      <c r="I18" s="22" t="s">
        <v>357</v>
      </c>
      <c r="J18" s="22" t="s">
        <v>406</v>
      </c>
      <c r="K18" s="36">
        <v>0</v>
      </c>
      <c r="L18" s="36">
        <v>0.5</v>
      </c>
      <c r="M18" s="36">
        <v>0</v>
      </c>
      <c r="N18" s="36">
        <v>0.5</v>
      </c>
      <c r="O18" s="96">
        <f>SUM(K18:N18)</f>
        <v>1</v>
      </c>
      <c r="P18" s="209"/>
      <c r="Q18" s="22"/>
      <c r="R18" s="22"/>
      <c r="S18" s="22"/>
      <c r="T18" s="22"/>
      <c r="U18" s="22"/>
      <c r="V18" s="22"/>
      <c r="W18" s="23"/>
      <c r="X18" s="23"/>
    </row>
    <row r="19" spans="1:25" ht="75" x14ac:dyDescent="0.25">
      <c r="A19" s="217"/>
      <c r="B19" s="217"/>
      <c r="C19" s="22">
        <v>2</v>
      </c>
      <c r="D19" s="37" t="s">
        <v>407</v>
      </c>
      <c r="E19" s="382"/>
      <c r="F19" s="51" t="s">
        <v>404</v>
      </c>
      <c r="G19" s="22" t="s">
        <v>408</v>
      </c>
      <c r="H19" s="22" t="s">
        <v>330</v>
      </c>
      <c r="I19" s="22" t="s">
        <v>357</v>
      </c>
      <c r="J19" s="22" t="s">
        <v>406</v>
      </c>
      <c r="K19" s="36">
        <v>0</v>
      </c>
      <c r="L19" s="36">
        <v>0.5</v>
      </c>
      <c r="M19" s="36">
        <v>0</v>
      </c>
      <c r="N19" s="36">
        <v>0.5</v>
      </c>
      <c r="O19" s="96">
        <f>SUM(K19:N19)</f>
        <v>1</v>
      </c>
      <c r="P19" s="209"/>
      <c r="Q19" s="22"/>
      <c r="R19" s="22"/>
      <c r="S19" s="22"/>
      <c r="T19" s="22"/>
      <c r="U19" s="22"/>
      <c r="V19" s="22"/>
      <c r="W19" s="23"/>
      <c r="X19" s="23"/>
    </row>
    <row r="20" spans="1:25" ht="90" x14ac:dyDescent="0.25">
      <c r="A20" s="217"/>
      <c r="B20" s="218"/>
      <c r="C20" s="22">
        <v>3</v>
      </c>
      <c r="D20" s="37" t="s">
        <v>409</v>
      </c>
      <c r="E20" s="382"/>
      <c r="F20" s="51" t="s">
        <v>404</v>
      </c>
      <c r="G20" s="22" t="s">
        <v>410</v>
      </c>
      <c r="H20" s="22" t="s">
        <v>330</v>
      </c>
      <c r="I20" s="22" t="s">
        <v>357</v>
      </c>
      <c r="J20" s="22" t="s">
        <v>406</v>
      </c>
      <c r="K20" s="36">
        <v>0</v>
      </c>
      <c r="L20" s="36">
        <v>0.5</v>
      </c>
      <c r="M20" s="36">
        <v>0</v>
      </c>
      <c r="N20" s="36">
        <v>0.5</v>
      </c>
      <c r="O20" s="96">
        <f>SUM(K20:N20)</f>
        <v>1</v>
      </c>
      <c r="P20" s="209"/>
      <c r="Q20" s="22"/>
      <c r="R20" s="22"/>
      <c r="S20" s="22"/>
      <c r="T20" s="22"/>
      <c r="U20" s="22"/>
      <c r="V20" s="22"/>
      <c r="W20" s="23"/>
      <c r="X20" s="23"/>
    </row>
    <row r="21" spans="1:25" ht="105" x14ac:dyDescent="0.25">
      <c r="A21" s="217"/>
      <c r="B21" s="62" t="s">
        <v>411</v>
      </c>
      <c r="C21" s="57">
        <v>1</v>
      </c>
      <c r="D21" s="97" t="s">
        <v>412</v>
      </c>
      <c r="E21" s="382"/>
      <c r="F21" s="22" t="s">
        <v>413</v>
      </c>
      <c r="G21" s="22" t="s">
        <v>414</v>
      </c>
      <c r="H21" s="22" t="s">
        <v>377</v>
      </c>
      <c r="I21" s="22" t="s">
        <v>357</v>
      </c>
      <c r="J21" s="52" t="s">
        <v>415</v>
      </c>
      <c r="K21" s="91">
        <v>0</v>
      </c>
      <c r="L21" s="91">
        <v>0</v>
      </c>
      <c r="M21" s="91">
        <v>1</v>
      </c>
      <c r="N21" s="91">
        <v>1</v>
      </c>
      <c r="O21" s="92">
        <v>1</v>
      </c>
      <c r="P21" s="50"/>
      <c r="Q21" s="60"/>
      <c r="R21" s="98"/>
      <c r="S21" s="22"/>
      <c r="T21" s="22"/>
      <c r="U21" s="22"/>
      <c r="V21" s="22"/>
      <c r="W21" s="23"/>
      <c r="X21" s="23"/>
    </row>
    <row r="22" spans="1:25" s="3" customFormat="1" x14ac:dyDescent="0.25">
      <c r="A22" s="209" t="s">
        <v>54</v>
      </c>
      <c r="B22" s="24" t="s">
        <v>367</v>
      </c>
      <c r="C22" s="210" t="s">
        <v>55</v>
      </c>
      <c r="D22" s="211"/>
      <c r="E22" s="25" t="s">
        <v>56</v>
      </c>
      <c r="F22" s="26"/>
      <c r="G22" s="26"/>
      <c r="H22" s="26"/>
      <c r="I22" s="219" t="s">
        <v>57</v>
      </c>
      <c r="J22" s="220" t="s">
        <v>56</v>
      </c>
      <c r="K22" s="221"/>
      <c r="L22" s="221"/>
      <c r="M22" s="221"/>
      <c r="N22" s="221"/>
      <c r="O22" s="221"/>
      <c r="P22" s="221"/>
      <c r="Q22" s="221"/>
      <c r="R22" s="222"/>
      <c r="S22" s="223" t="s">
        <v>58</v>
      </c>
      <c r="T22" s="223"/>
      <c r="U22" s="223"/>
      <c r="V22" s="224" t="s">
        <v>59</v>
      </c>
      <c r="W22" s="224"/>
      <c r="X22" s="224"/>
      <c r="Y22" s="1"/>
    </row>
    <row r="23" spans="1:25" s="3" customFormat="1" x14ac:dyDescent="0.25">
      <c r="A23" s="209"/>
      <c r="B23" s="24" t="s">
        <v>60</v>
      </c>
      <c r="C23" s="212"/>
      <c r="D23" s="213"/>
      <c r="E23" s="25" t="s">
        <v>61</v>
      </c>
      <c r="F23" s="380" t="s">
        <v>368</v>
      </c>
      <c r="G23" s="380"/>
      <c r="H23" s="381"/>
      <c r="I23" s="219"/>
      <c r="J23" s="99" t="s">
        <v>155</v>
      </c>
      <c r="K23" s="380" t="s">
        <v>369</v>
      </c>
      <c r="L23" s="380"/>
      <c r="M23" s="380"/>
      <c r="N23" s="380"/>
      <c r="O23" s="380"/>
      <c r="P23" s="380"/>
      <c r="Q23" s="380"/>
      <c r="R23" s="381"/>
      <c r="S23" s="223"/>
      <c r="T23" s="223"/>
      <c r="U23" s="223"/>
      <c r="V23" s="224" t="s">
        <v>61</v>
      </c>
      <c r="W23" s="224"/>
      <c r="X23" s="224"/>
      <c r="Y23" s="1"/>
    </row>
    <row r="24" spans="1:25" s="3" customFormat="1" x14ac:dyDescent="0.25">
      <c r="A24" s="209"/>
      <c r="B24" s="24" t="s">
        <v>62</v>
      </c>
      <c r="C24" s="214"/>
      <c r="D24" s="215"/>
      <c r="E24" s="25" t="s">
        <v>63</v>
      </c>
      <c r="F24" s="380" t="s">
        <v>370</v>
      </c>
      <c r="G24" s="380"/>
      <c r="H24" s="381"/>
      <c r="I24" s="219"/>
      <c r="J24" s="25" t="s">
        <v>300</v>
      </c>
      <c r="K24" s="380" t="s">
        <v>371</v>
      </c>
      <c r="L24" s="380"/>
      <c r="M24" s="380"/>
      <c r="N24" s="380"/>
      <c r="O24" s="380"/>
      <c r="P24" s="380"/>
      <c r="Q24" s="380"/>
      <c r="R24" s="381"/>
      <c r="S24" s="223"/>
      <c r="T24" s="223"/>
      <c r="U24" s="223"/>
      <c r="V24" s="224" t="s">
        <v>64</v>
      </c>
      <c r="W24" s="224"/>
      <c r="X24" s="224"/>
      <c r="Y24" s="1"/>
    </row>
  </sheetData>
  <mergeCells count="40">
    <mergeCell ref="Q9:U9"/>
    <mergeCell ref="V9:V10"/>
    <mergeCell ref="A6:X6"/>
    <mergeCell ref="A1:V1"/>
    <mergeCell ref="A2:A5"/>
    <mergeCell ref="B2:W2"/>
    <mergeCell ref="B3:W3"/>
    <mergeCell ref="B4:W5"/>
    <mergeCell ref="B16:B17"/>
    <mergeCell ref="B18:B20"/>
    <mergeCell ref="B7:X7"/>
    <mergeCell ref="A9:A10"/>
    <mergeCell ref="B9:B10"/>
    <mergeCell ref="C9:C10"/>
    <mergeCell ref="D9:D10"/>
    <mergeCell ref="E9:E10"/>
    <mergeCell ref="F9:F10"/>
    <mergeCell ref="G9:G10"/>
    <mergeCell ref="H9:H10"/>
    <mergeCell ref="I9:I10"/>
    <mergeCell ref="X9:X10"/>
    <mergeCell ref="J9:J10"/>
    <mergeCell ref="K9:O9"/>
    <mergeCell ref="P9:P20"/>
    <mergeCell ref="W9:W10"/>
    <mergeCell ref="K24:R24"/>
    <mergeCell ref="V24:X24"/>
    <mergeCell ref="A22:A24"/>
    <mergeCell ref="C22:D24"/>
    <mergeCell ref="I22:I24"/>
    <mergeCell ref="J22:R22"/>
    <mergeCell ref="S22:U24"/>
    <mergeCell ref="V22:X22"/>
    <mergeCell ref="F23:H23"/>
    <mergeCell ref="K23:R23"/>
    <mergeCell ref="V23:X23"/>
    <mergeCell ref="F24:H24"/>
    <mergeCell ref="A11:A21"/>
    <mergeCell ref="E11:E21"/>
    <mergeCell ref="B12:B1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C62E0789CD1AA40B2151B2887ED7A0A" ma:contentTypeVersion="5" ma:contentTypeDescription="Crear nuevo documento." ma:contentTypeScope="" ma:versionID="c5bcec93ae75f7da3f08ed56f148e6de">
  <xsd:schema xmlns:xsd="http://www.w3.org/2001/XMLSchema" xmlns:xs="http://www.w3.org/2001/XMLSchema" xmlns:p="http://schemas.microsoft.com/office/2006/metadata/properties" xmlns:ns3="47c3c514-53f7-4c04-9095-87cc284cc10d" xmlns:ns4="720c7cc5-7ccb-4a6c-a06e-e3e21ce33173" targetNamespace="http://schemas.microsoft.com/office/2006/metadata/properties" ma:root="true" ma:fieldsID="7a4dc5478d9c60525b24f6440e9a1014" ns3:_="" ns4:_="">
    <xsd:import namespace="47c3c514-53f7-4c04-9095-87cc284cc10d"/>
    <xsd:import namespace="720c7cc5-7ccb-4a6c-a06e-e3e21ce3317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3c514-53f7-4c04-9095-87cc284cc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c7cc5-7ccb-4a6c-a06e-e3e21ce331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E59CA-0DE4-4365-916E-688A6297FE31}">
  <ds:schemaRefs>
    <ds:schemaRef ds:uri="720c7cc5-7ccb-4a6c-a06e-e3e21ce33173"/>
    <ds:schemaRef ds:uri="http://purl.org/dc/elements/1.1/"/>
    <ds:schemaRef ds:uri="http://schemas.microsoft.com/office/2006/documentManagement/types"/>
    <ds:schemaRef ds:uri="47c3c514-53f7-4c04-9095-87cc284cc10d"/>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238FE1CC-AAED-42EA-83D0-2A782466F15D}">
  <ds:schemaRefs>
    <ds:schemaRef ds:uri="http://schemas.microsoft.com/sharepoint/v3/contenttype/forms"/>
  </ds:schemaRefs>
</ds:datastoreItem>
</file>

<file path=customXml/itemProps3.xml><?xml version="1.0" encoding="utf-8"?>
<ds:datastoreItem xmlns:ds="http://schemas.openxmlformats.org/officeDocument/2006/customXml" ds:itemID="{974537FE-5CBF-405A-9E1E-50136427D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3c514-53f7-4c04-9095-87cc284cc10d"/>
    <ds:schemaRef ds:uri="720c7cc5-7ccb-4a6c-a06e-e3e21ce33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Direccionamiento Estrategico</vt:lpstr>
      <vt:lpstr>Comunicacion Estrategica </vt:lpstr>
      <vt:lpstr>Planeacion y Gestión</vt:lpstr>
      <vt:lpstr>Gestión del Conocimiento</vt:lpstr>
      <vt:lpstr>Prevención y Atención a Mujeres</vt:lpstr>
      <vt:lpstr>Trasversalización de Enfoque G.</vt:lpstr>
      <vt:lpstr>Gestión de Politicas Publicas</vt:lpstr>
      <vt:lpstr>Territorializaciòn PP</vt:lpstr>
      <vt:lpstr>Promocion del Acceso a la Justi</vt:lpstr>
      <vt:lpstr>Promociòn y Participacion </vt:lpstr>
      <vt:lpstr>Desarrollo de capacidades</vt:lpstr>
      <vt:lpstr>Gestión del Sistema de Cuidado</vt:lpstr>
      <vt:lpstr>Gestión Administrativa</vt:lpstr>
      <vt:lpstr>Gestiòn Documental</vt:lpstr>
      <vt:lpstr>Gestion Financiera</vt:lpstr>
      <vt:lpstr>Gestión Tecnologica</vt:lpstr>
      <vt:lpstr>Gestión Jurídica</vt:lpstr>
      <vt:lpstr>Gestión Contractual </vt:lpstr>
      <vt:lpstr>Gestión Talento Humano</vt:lpstr>
      <vt:lpstr>Atención a la Ciudadania</vt:lpstr>
      <vt:lpstr>Seguimiento Evaluación y Contro</vt:lpstr>
      <vt:lpstr>Gestión Disciplinaría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Clara Rocio Rios Virgûez</cp:lastModifiedBy>
  <dcterms:created xsi:type="dcterms:W3CDTF">2021-01-29T22:31:27Z</dcterms:created>
  <dcterms:modified xsi:type="dcterms:W3CDTF">2021-01-30T01:12:54Z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0x010100AC62E0789CD1AA40B2151B2887ED7A0A</vt:lpwstr>
  </property>
</Properties>
</file>